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95" windowWidth="19995" windowHeight="8010"/>
  </bookViews>
  <sheets>
    <sheet name="General Proveedor Local" sheetId="1" r:id="rId1"/>
    <sheet name="Informacion para Proveedores" sheetId="2" r:id="rId2"/>
    <sheet name="Datos" sheetId="3" state="hidden" r:id="rId3"/>
    <sheet name="Imputaciones" sheetId="4" state="hidden" r:id="rId4"/>
    <sheet name="Dto. Compras" sheetId="6" state="hidden" r:id="rId5"/>
    <sheet name="Imputacion" sheetId="8" state="hidden" r:id="rId6"/>
    <sheet name="Dto. Imp" sheetId="9" state="hidden" r:id="rId7"/>
    <sheet name="Dto. CAP" sheetId="5" state="hidden" r:id="rId8"/>
    <sheet name="CC" sheetId="10" state="hidden" r:id="rId9"/>
  </sheets>
  <externalReferences>
    <externalReference r:id="rId10"/>
  </externalReferences>
  <definedNames>
    <definedName name="_xlnm._FilterDatabase" localSheetId="5" hidden="1">Imputacion!$A$1:$C$1</definedName>
    <definedName name="BaseImp">Datos!$E$3:$E$4</definedName>
    <definedName name="Clasedeimpuesto">Datos!$J$35:$J$46</definedName>
    <definedName name="conceptodebusqueda">Datos!$D$3:$D$163</definedName>
    <definedName name="condiciondepago">Datos!$P$8:$P$18</definedName>
    <definedName name="ctaasociada">Datos!$H$2:$H$10</definedName>
    <definedName name="cuentaasociada">Datos!$H$2:$I$10</definedName>
    <definedName name="cuentaasociadas">Datos!$H$2:$I$10</definedName>
    <definedName name="empresa">Datos!$P$3:$P$4</definedName>
    <definedName name="grupodecompras">Datos!$L$2:$L$14</definedName>
    <definedName name="grupodecuenta">Datos!$N$24:$N$37</definedName>
    <definedName name="grupodetesoreria">Datos!$H$14:$H$29</definedName>
    <definedName name="indretencion">Datos!$H$66:$H$87</definedName>
    <definedName name="monedadepedido">Datos!$H$33:$H$36</definedName>
    <definedName name="s">Datos!$P$2:$P$4</definedName>
    <definedName name="Sociedad">Datos!$P$2:$P$4</definedName>
    <definedName name="tiponif">Datos!$H$49:$H$61</definedName>
    <definedName name="tpretencion">Datos!$J$49:$J$113</definedName>
    <definedName name="tratamiento">Datos!$B$3:$B$7</definedName>
    <definedName name="vacia">Datos!$P$2:$P$4</definedName>
    <definedName name="viasdepago">Datos!$O$41:$O$45</definedName>
    <definedName name="w">Datos!$P$2:$P$4</definedName>
  </definedNames>
  <calcPr calcId="145621"/>
</workbook>
</file>

<file path=xl/calcChain.xml><?xml version="1.0" encoding="utf-8"?>
<calcChain xmlns="http://schemas.openxmlformats.org/spreadsheetml/2006/main">
  <c r="H35" i="1" l="1"/>
  <c r="I35" i="1"/>
  <c r="T39" i="1"/>
  <c r="H42" i="1"/>
  <c r="I42" i="1"/>
  <c r="K44" i="1"/>
  <c r="H47" i="1"/>
  <c r="K49" i="1"/>
  <c r="I51" i="1"/>
  <c r="L55" i="1"/>
  <c r="L56" i="1"/>
  <c r="L57" i="1"/>
  <c r="L58" i="1"/>
  <c r="L59" i="1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F9" i="6" l="1"/>
  <c r="F7" i="9"/>
  <c r="R6" i="9"/>
  <c r="F6" i="9"/>
  <c r="F3" i="6" l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" i="4"/>
</calcChain>
</file>

<file path=xl/sharedStrings.xml><?xml version="1.0" encoding="utf-8"?>
<sst xmlns="http://schemas.openxmlformats.org/spreadsheetml/2006/main" count="2741" uniqueCount="1654">
  <si>
    <t>Información para alta proveedores</t>
  </si>
  <si>
    <t>Datos generales del proveedor</t>
  </si>
  <si>
    <t>Beneficiario del cheque:</t>
  </si>
  <si>
    <t>Localidad:</t>
  </si>
  <si>
    <t>Provincia:</t>
  </si>
  <si>
    <t>Contacto comercial:</t>
  </si>
  <si>
    <t>Fax:</t>
  </si>
  <si>
    <t>Datos impositivos</t>
  </si>
  <si>
    <t>Inscripto</t>
  </si>
  <si>
    <t>Empleador</t>
  </si>
  <si>
    <t>Documentación obligatoria a remitir:</t>
  </si>
  <si>
    <t>Constancia de exención de impuestos (en el caso que corresponda)</t>
  </si>
  <si>
    <t>Modalidad de consulta de pagos:</t>
  </si>
  <si>
    <t>Información para el Proveedor:</t>
  </si>
  <si>
    <t>Dirección Comercial e Industrial:</t>
  </si>
  <si>
    <t>03327-448300</t>
  </si>
  <si>
    <t>Cuit:</t>
  </si>
  <si>
    <t>Ingresos Brutos:</t>
  </si>
  <si>
    <t>Razón Social:</t>
  </si>
  <si>
    <t>Dirección:</t>
  </si>
  <si>
    <t>Teléfono:</t>
  </si>
  <si>
    <t>Dirección de correo electrónico:</t>
  </si>
  <si>
    <t>Código Postal:</t>
  </si>
  <si>
    <t>Categoría IVA:</t>
  </si>
  <si>
    <t>Categoría Ganancias:</t>
  </si>
  <si>
    <t>Constancia de Inscripción en AFIP</t>
  </si>
  <si>
    <t>Constancia de Inscripción en IIBB (Contribuyente local o convenio  (CM01 o CM05). El que corresponda</t>
  </si>
  <si>
    <t>Ruta Panamericana km 38,5 - Garín (B1619IEA) - Bs As.</t>
  </si>
  <si>
    <t>Información Dto Compras</t>
  </si>
  <si>
    <t>Información Dto Ctas a Pagar</t>
  </si>
  <si>
    <t>GA</t>
  </si>
  <si>
    <t>GC</t>
  </si>
  <si>
    <t>Tratamiento</t>
  </si>
  <si>
    <t>Señor</t>
  </si>
  <si>
    <t xml:space="preserve">Empresa </t>
  </si>
  <si>
    <t>Firma</t>
  </si>
  <si>
    <t>Señor y Señora</t>
  </si>
  <si>
    <t>Señora</t>
  </si>
  <si>
    <t>Concepto de busqueda</t>
  </si>
  <si>
    <t>Serv. De Seg e Higiene</t>
  </si>
  <si>
    <t>construccion  obra</t>
  </si>
  <si>
    <t>plano mensura division terreno</t>
  </si>
  <si>
    <t>sistemas</t>
  </si>
  <si>
    <t>Imprenta</t>
  </si>
  <si>
    <t>Escribano nacional</t>
  </si>
  <si>
    <t>Seguros</t>
  </si>
  <si>
    <t>Marcas y Patentes</t>
  </si>
  <si>
    <t>Corredor de Cambio</t>
  </si>
  <si>
    <t>Maquinas (equipos)</t>
  </si>
  <si>
    <t>Asesoramiento BPF</t>
  </si>
  <si>
    <t>Vigilancia</t>
  </si>
  <si>
    <t>Categorizacion industrial e impacto ambiental</t>
  </si>
  <si>
    <t>Estudio contable</t>
  </si>
  <si>
    <t>Plano obra</t>
  </si>
  <si>
    <t>Capacitación y consultoría</t>
  </si>
  <si>
    <t>Insumos</t>
  </si>
  <si>
    <t>Construccion</t>
  </si>
  <si>
    <t>Mantenimiento del parque</t>
  </si>
  <si>
    <t>Calderas</t>
  </si>
  <si>
    <t>Sistemas  Desarrollo de programas</t>
  </si>
  <si>
    <t>Imprenta  Banner cportabanner</t>
  </si>
  <si>
    <t>Consultoria</t>
  </si>
  <si>
    <t>busqueda personal</t>
  </si>
  <si>
    <t>comedor en planta</t>
  </si>
  <si>
    <t>Serv. Administrativos</t>
  </si>
  <si>
    <t>selección de personal</t>
  </si>
  <si>
    <t>Courrier</t>
  </si>
  <si>
    <t>Informes prelaborales</t>
  </si>
  <si>
    <t>Consultoria Comex</t>
  </si>
  <si>
    <t>facturacion electronica</t>
  </si>
  <si>
    <t>Grupo Generador Caterpillar</t>
  </si>
  <si>
    <t>envases</t>
  </si>
  <si>
    <t>Sistemas de refrigeracion</t>
  </si>
  <si>
    <t>Rubrica de libros</t>
  </si>
  <si>
    <t>Muebles</t>
  </si>
  <si>
    <t>Paneles</t>
  </si>
  <si>
    <t>Despachante</t>
  </si>
  <si>
    <t>Clases de italiano</t>
  </si>
  <si>
    <t>Analisis de insumos</t>
  </si>
  <si>
    <t>Obra Social</t>
  </si>
  <si>
    <t>Fotografias</t>
  </si>
  <si>
    <t>Viajes</t>
  </si>
  <si>
    <t>Inmobiliaria</t>
  </si>
  <si>
    <t xml:space="preserve">Serv. de Motos y Remises      </t>
  </si>
  <si>
    <t>Respuestos</t>
  </si>
  <si>
    <t>Casa de té (Eventos)</t>
  </si>
  <si>
    <t>Cobertura medica</t>
  </si>
  <si>
    <t>Serv. Eventuales</t>
  </si>
  <si>
    <t xml:space="preserve">Auspicio de Evento </t>
  </si>
  <si>
    <t>Proyectos y construcciones</t>
  </si>
  <si>
    <t>Containers</t>
  </si>
  <si>
    <t>Normativas</t>
  </si>
  <si>
    <t>Ingenieria</t>
  </si>
  <si>
    <t>Panificacion</t>
  </si>
  <si>
    <t>Contador Publico</t>
  </si>
  <si>
    <t>Banco</t>
  </si>
  <si>
    <t>Profesora de Ingles</t>
  </si>
  <si>
    <t>Grafica</t>
  </si>
  <si>
    <t>Agencia de Viajes</t>
  </si>
  <si>
    <t>Arquitectos</t>
  </si>
  <si>
    <t>Conferencias</t>
  </si>
  <si>
    <t>Serv. Tecnicos</t>
  </si>
  <si>
    <t>Montacarga</t>
  </si>
  <si>
    <t>Importaciones</t>
  </si>
  <si>
    <t>Etiquetas autoadhesivas</t>
  </si>
  <si>
    <t>Impuestos</t>
  </si>
  <si>
    <t>Transporte</t>
  </si>
  <si>
    <t>Contadores  Auditoria</t>
  </si>
  <si>
    <t>Flete y logistica Vacunas</t>
  </si>
  <si>
    <t>Calzado de seguridad</t>
  </si>
  <si>
    <t>Diagnosticos</t>
  </si>
  <si>
    <t>Mensajeria</t>
  </si>
  <si>
    <t>estuches</t>
  </si>
  <si>
    <t>Instrumentos de laboratorios</t>
  </si>
  <si>
    <t>Calibracion  Bienes</t>
  </si>
  <si>
    <t>Restaurante</t>
  </si>
  <si>
    <t>Ferreteria</t>
  </si>
  <si>
    <t>Logistica</t>
  </si>
  <si>
    <t>Contro de calidad</t>
  </si>
  <si>
    <t>Equipamiento para laboratorios</t>
  </si>
  <si>
    <t>Materiales oficina</t>
  </si>
  <si>
    <t>Unidades frigorificas especiales</t>
  </si>
  <si>
    <t>Reactivos analiticos</t>
  </si>
  <si>
    <t>Equipamiento medico hospitalario</t>
  </si>
  <si>
    <t>Camaras Frigorificas</t>
  </si>
  <si>
    <t>Laboratorio</t>
  </si>
  <si>
    <t>Distribuidor de Prod. Industriales</t>
  </si>
  <si>
    <t>Soluciones tecnicas</t>
  </si>
  <si>
    <t>Equipos aceros inoxidables</t>
  </si>
  <si>
    <t>Transporte de maquinas</t>
  </si>
  <si>
    <t>Alquiler de Inmuebles</t>
  </si>
  <si>
    <t>Maquinarias y articulos de papel</t>
  </si>
  <si>
    <t>Ortopedia</t>
  </si>
  <si>
    <t>autoelevadores</t>
  </si>
  <si>
    <t>Software</t>
  </si>
  <si>
    <t>Seguridad</t>
  </si>
  <si>
    <t>Pinturas industriales</t>
  </si>
  <si>
    <t>Abogados</t>
  </si>
  <si>
    <t>Fondo Fijo</t>
  </si>
  <si>
    <t>Visa</t>
  </si>
  <si>
    <t>Vales a Rendir</t>
  </si>
  <si>
    <t>Alquiler</t>
  </si>
  <si>
    <t>Pharmaceutical Technologies</t>
  </si>
  <si>
    <t>Mudanzas</t>
  </si>
  <si>
    <t>Congresos</t>
  </si>
  <si>
    <t>Vacunas</t>
  </si>
  <si>
    <t>Asesoramiento en Comunicación</t>
  </si>
  <si>
    <t>Sachet gel congelado</t>
  </si>
  <si>
    <t>Cajas</t>
  </si>
  <si>
    <t>Remises</t>
  </si>
  <si>
    <t>Electronica y Comunicaciones</t>
  </si>
  <si>
    <t>Asesoramiento Impositivo</t>
  </si>
  <si>
    <t>Medico  Honorarios</t>
  </si>
  <si>
    <t>Publicidad</t>
  </si>
  <si>
    <t>Pasajes  Hoteles</t>
  </si>
  <si>
    <t>Eventos</t>
  </si>
  <si>
    <t>Sonido e iluminacion</t>
  </si>
  <si>
    <t>Humorista</t>
  </si>
  <si>
    <t>Deposito Vacunas</t>
  </si>
  <si>
    <t xml:space="preserve">Hoteleria </t>
  </si>
  <si>
    <t>Donaciones</t>
  </si>
  <si>
    <t>Hoteleria</t>
  </si>
  <si>
    <t>cartel</t>
  </si>
  <si>
    <t>Promociones</t>
  </si>
  <si>
    <t>Catering</t>
  </si>
  <si>
    <t>Carpas peventos</t>
  </si>
  <si>
    <t>Baños Quimicos</t>
  </si>
  <si>
    <t>Limpieza</t>
  </si>
  <si>
    <t>Regalos empresariales</t>
  </si>
  <si>
    <t>Indumentaria para Empresas</t>
  </si>
  <si>
    <t>Banderas</t>
  </si>
  <si>
    <t>Cine Publicitario</t>
  </si>
  <si>
    <t>Movimiento de suelos</t>
  </si>
  <si>
    <t>Alquiler de muebles</t>
  </si>
  <si>
    <t>Estructuras tubulares, andamios</t>
  </si>
  <si>
    <t>Credenciales para eventos</t>
  </si>
  <si>
    <t>maquetas arquitectura</t>
  </si>
  <si>
    <t>Diseño y Comunicación</t>
  </si>
  <si>
    <t>Traslado de personas</t>
  </si>
  <si>
    <t xml:space="preserve">Librería </t>
  </si>
  <si>
    <t>Pasajes</t>
  </si>
  <si>
    <t>Serv. De espectaculos y art de diversion</t>
  </si>
  <si>
    <t>Artesanias</t>
  </si>
  <si>
    <t xml:space="preserve">Fabricacion de joyas </t>
  </si>
  <si>
    <t>convenciones</t>
  </si>
  <si>
    <t>Cartel Obra Sinergium</t>
  </si>
  <si>
    <t>Servicio de Enfermeria</t>
  </si>
  <si>
    <t>Armado Sitio Web Sinergium</t>
  </si>
  <si>
    <t>Serv. Tecnologicos</t>
  </si>
  <si>
    <t>Armado, diseño, desarme stand</t>
  </si>
  <si>
    <t>Hospedaje</t>
  </si>
  <si>
    <t>Agencia Promotoras</t>
  </si>
  <si>
    <t>Disck Jokey</t>
  </si>
  <si>
    <t>Bolsas regalos</t>
  </si>
  <si>
    <t>Arreglos florales</t>
  </si>
  <si>
    <t>Traductora</t>
  </si>
  <si>
    <t>Servicio de radio y television</t>
  </si>
  <si>
    <t>(en blanco)</t>
  </si>
  <si>
    <t>Copas,trofeos y medallas</t>
  </si>
  <si>
    <t xml:space="preserve">Flores </t>
  </si>
  <si>
    <t>Pais</t>
  </si>
  <si>
    <t>Base. Imp</t>
  </si>
  <si>
    <t>Cuenta Asociada</t>
  </si>
  <si>
    <t>FONDO FIJO</t>
  </si>
  <si>
    <t>ANTICIPO A PROVEEDORES</t>
  </si>
  <si>
    <t>ANTICPOS A RENDIR</t>
  </si>
  <si>
    <t>PROVEEDORES NACIONALES</t>
  </si>
  <si>
    <t>CHEQUES DIFERIDOS</t>
  </si>
  <si>
    <t>ACREEDORES POR LEASING</t>
  </si>
  <si>
    <t>ACREEDORES VARIOS</t>
  </si>
  <si>
    <t>PROVEEDORES DEL EXTERIOR</t>
  </si>
  <si>
    <t>Grupo de Cuenta</t>
  </si>
  <si>
    <t>Grupo de Tesoreria</t>
  </si>
  <si>
    <t>A1</t>
  </si>
  <si>
    <t>Prov Naci</t>
  </si>
  <si>
    <t>Proveedores Nacionales</t>
  </si>
  <si>
    <t>A2</t>
  </si>
  <si>
    <t>Prov Exter</t>
  </si>
  <si>
    <t>Proveedores del Exterior</t>
  </si>
  <si>
    <t>A3</t>
  </si>
  <si>
    <t>Prov Inter</t>
  </si>
  <si>
    <t>Proveedores intercompany</t>
  </si>
  <si>
    <t>A4</t>
  </si>
  <si>
    <t>ProvFfijo</t>
  </si>
  <si>
    <t>Proveedores FFijo</t>
  </si>
  <si>
    <t>A5</t>
  </si>
  <si>
    <t>Personal</t>
  </si>
  <si>
    <t>Costos de personal</t>
  </si>
  <si>
    <t>A6</t>
  </si>
  <si>
    <t>Prov Impos</t>
  </si>
  <si>
    <t>Proveedores Impositivos</t>
  </si>
  <si>
    <t>A7</t>
  </si>
  <si>
    <t>Prov. Banc</t>
  </si>
  <si>
    <t>Proveedores Bancarios</t>
  </si>
  <si>
    <t>E1</t>
  </si>
  <si>
    <t>D-Domic.</t>
  </si>
  <si>
    <t>D-Domiciliación bancaria</t>
  </si>
  <si>
    <t>E2</t>
  </si>
  <si>
    <t>Ctes Nac</t>
  </si>
  <si>
    <t>Clientes Nacionales</t>
  </si>
  <si>
    <t>E3</t>
  </si>
  <si>
    <t>Ctes Exter</t>
  </si>
  <si>
    <t>Clientes del Exterior</t>
  </si>
  <si>
    <t>E4</t>
  </si>
  <si>
    <t>Ctes Inter</t>
  </si>
  <si>
    <t>Clientes intercompany</t>
  </si>
  <si>
    <t>E5</t>
  </si>
  <si>
    <t>D-Riesgo</t>
  </si>
  <si>
    <t>D-Alto riesgo</t>
  </si>
  <si>
    <t>E6</t>
  </si>
  <si>
    <t>D-Mayores</t>
  </si>
  <si>
    <t>D-Clientes mayores</t>
  </si>
  <si>
    <t>E7</t>
  </si>
  <si>
    <t>D-Alquiler</t>
  </si>
  <si>
    <t>D-Arrendatario</t>
  </si>
  <si>
    <t>E8</t>
  </si>
  <si>
    <t>D-Reembol.</t>
  </si>
  <si>
    <t>D-Reembolso préstamos conced.</t>
  </si>
  <si>
    <t>Moneda de Pedido</t>
  </si>
  <si>
    <t>Grupo de compras</t>
  </si>
  <si>
    <t>Gr Compras SB SA</t>
  </si>
  <si>
    <t>Gr Compras SB Cons</t>
  </si>
  <si>
    <t>Administración</t>
  </si>
  <si>
    <t>Calidad</t>
  </si>
  <si>
    <t>Gerencia General</t>
  </si>
  <si>
    <t>Ingeniería</t>
  </si>
  <si>
    <t>IT</t>
  </si>
  <si>
    <t>Mantenimiento</t>
  </si>
  <si>
    <t>Operaciones</t>
  </si>
  <si>
    <t>Planificación</t>
  </si>
  <si>
    <t>Producción</t>
  </si>
  <si>
    <t>ID + Regulatorio</t>
  </si>
  <si>
    <t>Recursos Humanos</t>
  </si>
  <si>
    <t>Grupo 113</t>
  </si>
  <si>
    <t>770 840 9000</t>
  </si>
  <si>
    <t>Sociedad</t>
  </si>
  <si>
    <t>Condicion de Pago</t>
  </si>
  <si>
    <t>Condicion de pago</t>
  </si>
  <si>
    <t>Z000</t>
  </si>
  <si>
    <t>Pago al contado</t>
  </si>
  <si>
    <t>Z007</t>
  </si>
  <si>
    <t>7 días fecha de factura</t>
  </si>
  <si>
    <t>Z015</t>
  </si>
  <si>
    <t>15 días fecha de factura</t>
  </si>
  <si>
    <t>Z030</t>
  </si>
  <si>
    <t>30 días fecha de factura</t>
  </si>
  <si>
    <t>Z045</t>
  </si>
  <si>
    <t>45 días fecha de factura</t>
  </si>
  <si>
    <t>Z060</t>
  </si>
  <si>
    <t>60 días fecha de factura</t>
  </si>
  <si>
    <t>Z090</t>
  </si>
  <si>
    <t>90 días fecha de factura</t>
  </si>
  <si>
    <t>Z120</t>
  </si>
  <si>
    <t>120 días fecha de factura</t>
  </si>
  <si>
    <t>Z150</t>
  </si>
  <si>
    <t>150 días fecha de factura</t>
  </si>
  <si>
    <t>Z180</t>
  </si>
  <si>
    <t>180 días fecha de factura</t>
  </si>
  <si>
    <t>Z200</t>
  </si>
  <si>
    <t>Sin giro de divisas</t>
  </si>
  <si>
    <t>CETX</t>
  </si>
  <si>
    <t>Grupo de cuenta</t>
  </si>
  <si>
    <t>Moneda de pedido</t>
  </si>
  <si>
    <t>Nro Proveedor</t>
  </si>
  <si>
    <t>CUIT Nro:</t>
  </si>
  <si>
    <t>N° Ingresos Brutos:</t>
  </si>
  <si>
    <t>Clase de impuesto</t>
  </si>
  <si>
    <t>IVA Responsable Inscripto</t>
  </si>
  <si>
    <t>IVA Responsable no Inscripto</t>
  </si>
  <si>
    <t>IVA no Responsable</t>
  </si>
  <si>
    <t>IVA Sujeto Exento</t>
  </si>
  <si>
    <t>Consumidor Final</t>
  </si>
  <si>
    <t>Responsable Monotributo</t>
  </si>
  <si>
    <t>Sujeto no Categorizado</t>
  </si>
  <si>
    <t>Proveedor del Exterior</t>
  </si>
  <si>
    <t>Cliente del Exterior</t>
  </si>
  <si>
    <t>IVA Liberado – Ley Nº 19.640</t>
  </si>
  <si>
    <t>IVA Responsable Inscripto – Agente de Percepción</t>
  </si>
  <si>
    <t>Pequeño Contribuyente Eventual</t>
  </si>
  <si>
    <t>Tiponif</t>
  </si>
  <si>
    <t>C.U.I.T.</t>
  </si>
  <si>
    <t>D.N.R.P.</t>
  </si>
  <si>
    <t>C.U.I.L.</t>
  </si>
  <si>
    <t>C.D.I.</t>
  </si>
  <si>
    <t>L.E.</t>
  </si>
  <si>
    <t>L.C.</t>
  </si>
  <si>
    <t>CI Extranjera</t>
  </si>
  <si>
    <t>en tramite</t>
  </si>
  <si>
    <t>Acta Nacimiento</t>
  </si>
  <si>
    <t>Passport</t>
  </si>
  <si>
    <t>CI BsAs RNP</t>
  </si>
  <si>
    <t>D.N.I.</t>
  </si>
  <si>
    <t>Sin identif/vta global diaria</t>
  </si>
  <si>
    <t>tpretencion</t>
  </si>
  <si>
    <t>CA</t>
  </si>
  <si>
    <t>SUSS: RG2682 Construcción (Prv)</t>
  </si>
  <si>
    <t>CG</t>
  </si>
  <si>
    <t>SUSS: Régimen General (Prv)</t>
  </si>
  <si>
    <t>CO</t>
  </si>
  <si>
    <t>SS retención de impuestos contratista</t>
  </si>
  <si>
    <t>CT</t>
  </si>
  <si>
    <t>SUSS: Empresas Contratistas (Prv)</t>
  </si>
  <si>
    <t>EE</t>
  </si>
  <si>
    <t>SS retención de impuestos posibles empl.</t>
  </si>
  <si>
    <t>EF</t>
  </si>
  <si>
    <t>SUSS: Servicios Eventuales (Prv)</t>
  </si>
  <si>
    <t>EX</t>
  </si>
  <si>
    <t>SUSS: Soportada (Deu)</t>
  </si>
  <si>
    <t>G1</t>
  </si>
  <si>
    <t>GCIAS: Responsable No Inscripto (Prv)</t>
  </si>
  <si>
    <t>G2</t>
  </si>
  <si>
    <t>Retención impuesto sobre beneficios RNI</t>
  </si>
  <si>
    <t>G3</t>
  </si>
  <si>
    <t>G4</t>
  </si>
  <si>
    <t>G5</t>
  </si>
  <si>
    <t>G6</t>
  </si>
  <si>
    <t>G7</t>
  </si>
  <si>
    <t>G8</t>
  </si>
  <si>
    <t>GCIAS: Responsable Inscripto (Prv)</t>
  </si>
  <si>
    <t>GB</t>
  </si>
  <si>
    <t>GCIAS: Benef. Exterior Efectiva (Prv)</t>
  </si>
  <si>
    <t>GCIAS: Benef. Exterior Incremental (Prv)</t>
  </si>
  <si>
    <t>GD</t>
  </si>
  <si>
    <t>GCIAS: Soportada (Deu)</t>
  </si>
  <si>
    <t>GE</t>
  </si>
  <si>
    <t>Retención impuesto sobre beneficios RI</t>
  </si>
  <si>
    <t>GF</t>
  </si>
  <si>
    <t>GG</t>
  </si>
  <si>
    <t>GH</t>
  </si>
  <si>
    <t>GM</t>
  </si>
  <si>
    <t>GCIAS: Factura M (Prv)</t>
  </si>
  <si>
    <t>GS</t>
  </si>
  <si>
    <t>GCIAS: RG2616 RS PC Monotributo (Prv)</t>
  </si>
  <si>
    <t>I1</t>
  </si>
  <si>
    <t>GI retención de impuestos, región 1</t>
  </si>
  <si>
    <t>I2</t>
  </si>
  <si>
    <t>GI retención de impuestos, región 2</t>
  </si>
  <si>
    <t>I3</t>
  </si>
  <si>
    <t>GI retención de impuestos, región 3</t>
  </si>
  <si>
    <t>IA</t>
  </si>
  <si>
    <t>IIBB: Provincia Buenos Aires (Prv)</t>
  </si>
  <si>
    <t>IB</t>
  </si>
  <si>
    <t>Ingresos brutos</t>
  </si>
  <si>
    <t>IC</t>
  </si>
  <si>
    <t>IIBB: Prov Bs As RES 70/2007 (Prv)</t>
  </si>
  <si>
    <t>ID</t>
  </si>
  <si>
    <t>IIBB: Prov Bs As Soportada (Deu)</t>
  </si>
  <si>
    <t>IE</t>
  </si>
  <si>
    <t>IIBB: Ciud Bs As Soportada (Deu)</t>
  </si>
  <si>
    <t>IF</t>
  </si>
  <si>
    <t>IIBB: RES177 Ciud Bs As  RS PC (Prv)</t>
  </si>
  <si>
    <t>IG</t>
  </si>
  <si>
    <t>IIBB: Ciudad Buenos Aires (Prv)</t>
  </si>
  <si>
    <t>IV</t>
  </si>
  <si>
    <t>Retención de impuestos IVA</t>
  </si>
  <si>
    <t>IW</t>
  </si>
  <si>
    <t>IVA - RESUL GRAL 3164</t>
  </si>
  <si>
    <t>JA</t>
  </si>
  <si>
    <t>IIBB: Provincia de Mendoza (Prv)</t>
  </si>
  <si>
    <t>JB</t>
  </si>
  <si>
    <t>IIBB: Provincia de Neuquén (Prv)</t>
  </si>
  <si>
    <t>JC</t>
  </si>
  <si>
    <t>IIBB: Provincia de Catamarca (Prv)</t>
  </si>
  <si>
    <t>JD</t>
  </si>
  <si>
    <t>IIBB: Provincia de Santa Cruz (Prv)</t>
  </si>
  <si>
    <t>JE</t>
  </si>
  <si>
    <t>IIBB: Provincia de Chubut (Prv)</t>
  </si>
  <si>
    <t>JF</t>
  </si>
  <si>
    <t>IIBB: Provincia de Córdoba (Prv)</t>
  </si>
  <si>
    <t>JG</t>
  </si>
  <si>
    <t>IIBB: Provincia de Salta (Prv)</t>
  </si>
  <si>
    <t>JH</t>
  </si>
  <si>
    <t>IIBB: Provincia de Jujuy (Prv)</t>
  </si>
  <si>
    <t>JI</t>
  </si>
  <si>
    <t>IIBB: Provincia de Corrientes (Prv)</t>
  </si>
  <si>
    <t>JJ</t>
  </si>
  <si>
    <t>IIBB: Provincia de San Luis (Prv)</t>
  </si>
  <si>
    <t>JK</t>
  </si>
  <si>
    <t>IIBB: Provincia de Sgo. del Estero (Prv)</t>
  </si>
  <si>
    <t>JL</t>
  </si>
  <si>
    <t>IIBB: Provincia de La Pampa (Prv)</t>
  </si>
  <si>
    <t>JM</t>
  </si>
  <si>
    <t>IIBB: Provincia de Chaco (Prv)</t>
  </si>
  <si>
    <t>JN</t>
  </si>
  <si>
    <t>IIBB: Provincia de Tucumán (Prv)</t>
  </si>
  <si>
    <t>JO</t>
  </si>
  <si>
    <t>IIBB: Provincia de Santa Fé (Prv)</t>
  </si>
  <si>
    <t>JP</t>
  </si>
  <si>
    <t>IIBB: Provincia de Rio Negro (Prv)</t>
  </si>
  <si>
    <t>JQ</t>
  </si>
  <si>
    <t>IIBB: Provincia de San Juan (Prv)</t>
  </si>
  <si>
    <t>JR</t>
  </si>
  <si>
    <t>IIBB: Provincia de La Rioja (Prv)</t>
  </si>
  <si>
    <t>JS</t>
  </si>
  <si>
    <t>IIBB: Provincia de Misiones (Prv)</t>
  </si>
  <si>
    <t>JT</t>
  </si>
  <si>
    <t>IIBB: Provincia de Entre Rios (Prv)</t>
  </si>
  <si>
    <t>JU</t>
  </si>
  <si>
    <t>IIBB: Tierra del Fuego e Islas (Prv)</t>
  </si>
  <si>
    <t>JV</t>
  </si>
  <si>
    <t>IIBB: Provincia de Formosa (Prv)</t>
  </si>
  <si>
    <t>VA</t>
  </si>
  <si>
    <t>IVA: RG 2854 S/Neto Facturado (Prv)</t>
  </si>
  <si>
    <t>VB</t>
  </si>
  <si>
    <t>IVA: RG 140/98 Tarjeta de Crédito (Prv)</t>
  </si>
  <si>
    <t>VM</t>
  </si>
  <si>
    <t>IVA: Factura M (Prv)</t>
  </si>
  <si>
    <t>VS</t>
  </si>
  <si>
    <t>IVA: RG2616 RS PC Monotributo (Prv)</t>
  </si>
  <si>
    <t>VV</t>
  </si>
  <si>
    <t>IVA: RG 18/97 S/ Importe Impuesto (Prv)</t>
  </si>
  <si>
    <t>VX</t>
  </si>
  <si>
    <t>IVA: Régimen General Soportada (Deu)</t>
  </si>
  <si>
    <t>Ind retencion</t>
  </si>
  <si>
    <t>G0</t>
  </si>
  <si>
    <t>GCIAS: Intereses</t>
  </si>
  <si>
    <t>GCIAS: Interes Operac. (no incluida 019)</t>
  </si>
  <si>
    <t>GCIAS: Comisiones u Otras Retribuciones</t>
  </si>
  <si>
    <t>GCIAS: Alquiler/Arriendo Bienes Muebles</t>
  </si>
  <si>
    <t>GCIAS: Alquiler/Arriendo Inmueble Urbano</t>
  </si>
  <si>
    <t>GCIAS: Alquiler/Arriendo Inmueble Rural</t>
  </si>
  <si>
    <t>GCIAS: Regalías</t>
  </si>
  <si>
    <t>GCIAS: Intereses Intercompany (RG500)</t>
  </si>
  <si>
    <t>GCIAS: Interes Accionario/Utlidades</t>
  </si>
  <si>
    <t>G9</t>
  </si>
  <si>
    <t>GCIAS: Obligaciones No Hacer /Abandono</t>
  </si>
  <si>
    <t>GCIAS: Mercado de Cereales o a Termino</t>
  </si>
  <si>
    <t>GCIAS: Distribución Películas</t>
  </si>
  <si>
    <t>GCIAS: Enajenación Bienes</t>
  </si>
  <si>
    <t>GCIAS: Transferencia Derechos</t>
  </si>
  <si>
    <t>GCIAS: Locaciones de Obras o Servicios</t>
  </si>
  <si>
    <t>GCIAS: Transporte de Carga</t>
  </si>
  <si>
    <t>GCIAS: FACT M Emisión c/disc. gravamen</t>
  </si>
  <si>
    <t>GCIAS: Explotación Derechos de autor</t>
  </si>
  <si>
    <t>GI</t>
  </si>
  <si>
    <t>GCIAS: Cesión o Locación de Derechos</t>
  </si>
  <si>
    <t>GJ</t>
  </si>
  <si>
    <t>GCIAS: Honorarios Director SA, Sindico</t>
  </si>
  <si>
    <t>GK</t>
  </si>
  <si>
    <t>GCIAS: Ejercicio Profesiones Liberales</t>
  </si>
  <si>
    <t>GL</t>
  </si>
  <si>
    <t>GCIAS: Corredor, Viajante, Despachante</t>
  </si>
  <si>
    <t>Vias de pago</t>
  </si>
  <si>
    <t>cheque</t>
  </si>
  <si>
    <t>E</t>
  </si>
  <si>
    <t>C</t>
  </si>
  <si>
    <t>Efectivo</t>
  </si>
  <si>
    <t>T</t>
  </si>
  <si>
    <t>Transferencia Bancaria</t>
  </si>
  <si>
    <t>X</t>
  </si>
  <si>
    <t>Cheque diferido</t>
  </si>
  <si>
    <t>Todos</t>
  </si>
  <si>
    <t>Esta empresa realiza retenciones por:</t>
  </si>
  <si>
    <t xml:space="preserve"> * Impuesto a las Ganancias</t>
  </si>
  <si>
    <t>mencionados en la RG 2682</t>
  </si>
  <si>
    <t xml:space="preserve"> * SUSS (a empresas que sean responsable inscripto en IVA, no sea agente de retención de IVA, sea empleador y brinde servicios</t>
  </si>
  <si>
    <t>Biogenesis Bago S.A.</t>
  </si>
  <si>
    <t xml:space="preserve"> - - -</t>
  </si>
  <si>
    <t xml:space="preserve"> Administración</t>
  </si>
  <si>
    <t xml:space="preserve"> Calidad</t>
  </si>
  <si>
    <t xml:space="preserve"> Gerencia General</t>
  </si>
  <si>
    <t xml:space="preserve"> Ingeniería</t>
  </si>
  <si>
    <t xml:space="preserve"> IT</t>
  </si>
  <si>
    <t xml:space="preserve"> Mantenimiento</t>
  </si>
  <si>
    <t xml:space="preserve"> Operaciones</t>
  </si>
  <si>
    <t xml:space="preserve"> Planificación</t>
  </si>
  <si>
    <t xml:space="preserve"> Producción</t>
  </si>
  <si>
    <t xml:space="preserve"> ID + Regulatorio</t>
  </si>
  <si>
    <t xml:space="preserve"> Recursos Humanos</t>
  </si>
  <si>
    <t xml:space="preserve"> Otros</t>
  </si>
  <si>
    <t>Imputacion Asociada</t>
  </si>
  <si>
    <t>Agregar algun concepto relacionado con la actividad del proveedor que ayude a realizar una busqueda.</t>
  </si>
  <si>
    <t>FUSION</t>
  </si>
  <si>
    <t xml:space="preserve"> 99999</t>
  </si>
  <si>
    <t>Canje de Valores</t>
  </si>
  <si>
    <t xml:space="preserve">  9999</t>
  </si>
  <si>
    <t>Amortizaciones</t>
  </si>
  <si>
    <t xml:space="preserve">  9998</t>
  </si>
  <si>
    <t>IVA PERDIDA</t>
  </si>
  <si>
    <t xml:space="preserve">  9997</t>
  </si>
  <si>
    <t>EXPERIENCIA EN PRODUCTOS - no</t>
  </si>
  <si>
    <t xml:space="preserve">  9994</t>
  </si>
  <si>
    <t>Servicios Profesionales - no u</t>
  </si>
  <si>
    <t xml:space="preserve">  9993</t>
  </si>
  <si>
    <t>AUTOCLAVE-PASSTHRU - CTR DE CA</t>
  </si>
  <si>
    <t xml:space="preserve">  9992</t>
  </si>
  <si>
    <t>MODIF AREA BRUCELOS - ENV-MICR</t>
  </si>
  <si>
    <t xml:space="preserve">  9991</t>
  </si>
  <si>
    <t>Bioseguridad - serv</t>
  </si>
  <si>
    <t xml:space="preserve">  9833</t>
  </si>
  <si>
    <t>Vigilancia - Ganado</t>
  </si>
  <si>
    <t xml:space="preserve">  9832</t>
  </si>
  <si>
    <t>Personal Temporario Ganado</t>
  </si>
  <si>
    <t xml:space="preserve">  9831</t>
  </si>
  <si>
    <t>Gtos de exportacion - Honorari</t>
  </si>
  <si>
    <t xml:space="preserve">  9606</t>
  </si>
  <si>
    <t>Participacion en Expo. Bienes</t>
  </si>
  <si>
    <t xml:space="preserve">  9506</t>
  </si>
  <si>
    <t>Reuniones Propias</t>
  </si>
  <si>
    <t xml:space="preserve">  9503</t>
  </si>
  <si>
    <t>Informatica WEB</t>
  </si>
  <si>
    <t xml:space="preserve">  9501</t>
  </si>
  <si>
    <t>Compensacion entre cuentas</t>
  </si>
  <si>
    <t xml:space="preserve">  9002</t>
  </si>
  <si>
    <t>Bioseguridad - Bs</t>
  </si>
  <si>
    <t xml:space="preserve">  8833</t>
  </si>
  <si>
    <t>Fletes - Ganado</t>
  </si>
  <si>
    <t xml:space="preserve">  8832</t>
  </si>
  <si>
    <t>GASTOS VARIOS POR FUSION - HON</t>
  </si>
  <si>
    <t xml:space="preserve">  8808</t>
  </si>
  <si>
    <t>Materia Prima Honorarios</t>
  </si>
  <si>
    <t xml:space="preserve">  8606</t>
  </si>
  <si>
    <t>Biosolidarios</t>
  </si>
  <si>
    <t xml:space="preserve">  8506</t>
  </si>
  <si>
    <t>Promociones sobre Productos</t>
  </si>
  <si>
    <t xml:space="preserve">  8504</t>
  </si>
  <si>
    <t>Fee agencia de publicidad</t>
  </si>
  <si>
    <t xml:space="preserve">  8503</t>
  </si>
  <si>
    <t>Publicidad Via Publica</t>
  </si>
  <si>
    <t xml:space="preserve">  8501</t>
  </si>
  <si>
    <t>OTROS COSTOS - BS    - FC M</t>
  </si>
  <si>
    <t xml:space="preserve">  7833</t>
  </si>
  <si>
    <t>Alimento Ganado</t>
  </si>
  <si>
    <t xml:space="preserve">  7832</t>
  </si>
  <si>
    <t>Otros costos -serv      Fc M</t>
  </si>
  <si>
    <t xml:space="preserve">  7831</t>
  </si>
  <si>
    <t>Serv. Requerido Senasa  Export</t>
  </si>
  <si>
    <t xml:space="preserve">  7820</t>
  </si>
  <si>
    <t>GASTOS VARIOS POR FUSION - SER</t>
  </si>
  <si>
    <t xml:space="preserve">  7808</t>
  </si>
  <si>
    <t>Fletes Mixing</t>
  </si>
  <si>
    <t xml:space="preserve">  7806</t>
  </si>
  <si>
    <t>Hospedajes y Comidas Grav -FC</t>
  </si>
  <si>
    <t xml:space="preserve">  7801</t>
  </si>
  <si>
    <t>Estudios clinicos farma</t>
  </si>
  <si>
    <t xml:space="preserve">  7702</t>
  </si>
  <si>
    <t>Fletes de Expotacion - grabada</t>
  </si>
  <si>
    <t xml:space="preserve">  7607</t>
  </si>
  <si>
    <t>Fletes de exportacion</t>
  </si>
  <si>
    <t xml:space="preserve">  7606</t>
  </si>
  <si>
    <t>REmates</t>
  </si>
  <si>
    <t xml:space="preserve">  7506</t>
  </si>
  <si>
    <t>Un Golazo</t>
  </si>
  <si>
    <t xml:space="preserve">  7504</t>
  </si>
  <si>
    <t>Otros elementos de Prom -  ser</t>
  </si>
  <si>
    <t xml:space="preserve">  7503</t>
  </si>
  <si>
    <t>Revistas y Publicaciones</t>
  </si>
  <si>
    <t xml:space="preserve">  7501</t>
  </si>
  <si>
    <t>Servicios Terceros Mantenimien</t>
  </si>
  <si>
    <t xml:space="preserve">  7210</t>
  </si>
  <si>
    <t>Banco Antigenos - Servicios</t>
  </si>
  <si>
    <t xml:space="preserve">  7205</t>
  </si>
  <si>
    <t>Limpieza de Oficinas</t>
  </si>
  <si>
    <t xml:space="preserve">  7201</t>
  </si>
  <si>
    <t>Registros - Hon</t>
  </si>
  <si>
    <t xml:space="preserve">  6861</t>
  </si>
  <si>
    <t>OTROS COSTOS - BS</t>
  </si>
  <si>
    <t xml:space="preserve">  6833</t>
  </si>
  <si>
    <t>Hoteleria Ganado</t>
  </si>
  <si>
    <t xml:space="preserve">  6832</t>
  </si>
  <si>
    <t>Otros costos -serv</t>
  </si>
  <si>
    <t xml:space="preserve">  6831</t>
  </si>
  <si>
    <t>Donaciones-Gravadas</t>
  </si>
  <si>
    <t xml:space="preserve">  6828</t>
  </si>
  <si>
    <t>Serv. Requerido Senasa</t>
  </si>
  <si>
    <t xml:space="preserve">  6820</t>
  </si>
  <si>
    <t>Pasajes Internacionales</t>
  </si>
  <si>
    <t xml:space="preserve">  6813</t>
  </si>
  <si>
    <t>Marcas  - Hon</t>
  </si>
  <si>
    <t xml:space="preserve">  6808</t>
  </si>
  <si>
    <t>Fletes - Aftosa</t>
  </si>
  <si>
    <t xml:space="preserve">  6806</t>
  </si>
  <si>
    <t>Gastos Rodados Bs. Empresa</t>
  </si>
  <si>
    <t xml:space="preserve">  6804</t>
  </si>
  <si>
    <t>Gtos de Rod. - Autos  Particul</t>
  </si>
  <si>
    <t xml:space="preserve">  6803</t>
  </si>
  <si>
    <t>Hospedaje y Comidas - exen</t>
  </si>
  <si>
    <t xml:space="preserve">  6801</t>
  </si>
  <si>
    <t>Estudios clinicos Biologicos</t>
  </si>
  <si>
    <t xml:space="preserve">  6702</t>
  </si>
  <si>
    <t>Derechos de Exportacion</t>
  </si>
  <si>
    <t xml:space="preserve">  6606</t>
  </si>
  <si>
    <t>Comisiones Comerciales Honor</t>
  </si>
  <si>
    <t xml:space="preserve">  6605</t>
  </si>
  <si>
    <t>Resp. Social empresaria</t>
  </si>
  <si>
    <t xml:space="preserve">  6507</t>
  </si>
  <si>
    <t>Exposiciones y Remates</t>
  </si>
  <si>
    <t xml:space="preserve">  6506</t>
  </si>
  <si>
    <t>Convenciones Fc M</t>
  </si>
  <si>
    <t xml:space="preserve">  6505</t>
  </si>
  <si>
    <t>SPN</t>
  </si>
  <si>
    <t xml:space="preserve">  6504</t>
  </si>
  <si>
    <t>Mailing</t>
  </si>
  <si>
    <t xml:space="preserve">  6503</t>
  </si>
  <si>
    <t>Publicidad RAdio y TV</t>
  </si>
  <si>
    <t xml:space="preserve">  6501</t>
  </si>
  <si>
    <t>Servicios Terceros -Fc M-</t>
  </si>
  <si>
    <t xml:space="preserve">  6402</t>
  </si>
  <si>
    <t>Trabajo de Terceros - Fc M</t>
  </si>
  <si>
    <t xml:space="preserve">  6401</t>
  </si>
  <si>
    <t>Recupero de Gastos - Servicios</t>
  </si>
  <si>
    <t xml:space="preserve">  6307</t>
  </si>
  <si>
    <t>Luz</t>
  </si>
  <si>
    <t xml:space="preserve">  6304</t>
  </si>
  <si>
    <t>Mant. de edificios Bs</t>
  </si>
  <si>
    <t xml:space="preserve">  6211</t>
  </si>
  <si>
    <t>Mant. y R.M (Servicio - FM</t>
  </si>
  <si>
    <t xml:space="preserve">  6210</t>
  </si>
  <si>
    <t>Mant.de Edificios - FM - serv</t>
  </si>
  <si>
    <t xml:space="preserve">  6209</t>
  </si>
  <si>
    <t>Banco de Antigenos - Bienes</t>
  </si>
  <si>
    <t xml:space="preserve">  6205</t>
  </si>
  <si>
    <t>Agua Calidad Inyectable - Serv</t>
  </si>
  <si>
    <t xml:space="preserve">  6204</t>
  </si>
  <si>
    <t>Limpieza (Servicio)</t>
  </si>
  <si>
    <t xml:space="preserve">  6201</t>
  </si>
  <si>
    <t>Ropa de Trabajo Fc M</t>
  </si>
  <si>
    <t xml:space="preserve">  6012</t>
  </si>
  <si>
    <t>HOSPEDAJES Y COMIDAS GANADO VA</t>
  </si>
  <si>
    <t xml:space="preserve">  5937</t>
  </si>
  <si>
    <t>Gastos Rodados Ganado Vacuno</t>
  </si>
  <si>
    <t xml:space="preserve">  5936</t>
  </si>
  <si>
    <t>Impuesto Ingresos Brutos</t>
  </si>
  <si>
    <t xml:space="preserve">  5935</t>
  </si>
  <si>
    <t>Impuesto a las Ganancias</t>
  </si>
  <si>
    <t xml:space="preserve">  5934</t>
  </si>
  <si>
    <t>Impuesto a las Ctas Ctes - deb</t>
  </si>
  <si>
    <t xml:space="preserve">  5933</t>
  </si>
  <si>
    <t>Impuestos Tasas y Contribucion</t>
  </si>
  <si>
    <t xml:space="preserve">  5932</t>
  </si>
  <si>
    <t>Impuestos Varios</t>
  </si>
  <si>
    <t xml:space="preserve">  5931</t>
  </si>
  <si>
    <t>Impuesto al Sello</t>
  </si>
  <si>
    <t xml:space="preserve">  5930</t>
  </si>
  <si>
    <t>Resultado Compra de Acciones</t>
  </si>
  <si>
    <t xml:space="preserve">  5924</t>
  </si>
  <si>
    <t>Intereses Fiscales</t>
  </si>
  <si>
    <t xml:space="preserve">  5923</t>
  </si>
  <si>
    <t>Gtos Bancarios - exportacion</t>
  </si>
  <si>
    <t xml:space="preserve">  5909</t>
  </si>
  <si>
    <t>Gtos Bancarios - Importacion</t>
  </si>
  <si>
    <t xml:space="preserve">  5908</t>
  </si>
  <si>
    <t>Diferencia de Cambio Perdida</t>
  </si>
  <si>
    <t xml:space="preserve">  5907</t>
  </si>
  <si>
    <t>Intereses Financieros</t>
  </si>
  <si>
    <t xml:space="preserve">  5906</t>
  </si>
  <si>
    <t>Intereses, Multas y Recargos</t>
  </si>
  <si>
    <t xml:space="preserve">  5905</t>
  </si>
  <si>
    <t>Intereses de Proveedores</t>
  </si>
  <si>
    <t xml:space="preserve">  5904</t>
  </si>
  <si>
    <t>Intereses Bancarios</t>
  </si>
  <si>
    <t xml:space="preserve">  5903</t>
  </si>
  <si>
    <t>Descuentos Financieros</t>
  </si>
  <si>
    <t xml:space="preserve">  5902</t>
  </si>
  <si>
    <t>Gastos Bancarios - Locales</t>
  </si>
  <si>
    <t xml:space="preserve">  5901</t>
  </si>
  <si>
    <t>Registros - Gtos</t>
  </si>
  <si>
    <t xml:space="preserve">  5861</t>
  </si>
  <si>
    <t xml:space="preserve">  5833</t>
  </si>
  <si>
    <t>Otros Costos ganad vac.- serv</t>
  </si>
  <si>
    <t xml:space="preserve">  5832</t>
  </si>
  <si>
    <t>Otros Costos Gan. Vac. bs</t>
  </si>
  <si>
    <t xml:space="preserve">  5831</t>
  </si>
  <si>
    <t>Siniestros- bs</t>
  </si>
  <si>
    <t xml:space="preserve">  5830</t>
  </si>
  <si>
    <t>Implementacion Calidad</t>
  </si>
  <si>
    <t xml:space="preserve">  5829</t>
  </si>
  <si>
    <t>Donaciones- exentas</t>
  </si>
  <si>
    <t xml:space="preserve">  5828</t>
  </si>
  <si>
    <t>Gastos Judiciales</t>
  </si>
  <si>
    <t xml:space="preserve">  5827</t>
  </si>
  <si>
    <t>Otros Egresos - serv</t>
  </si>
  <si>
    <t xml:space="preserve">  5826</t>
  </si>
  <si>
    <t>Formularios- No usar</t>
  </si>
  <si>
    <t xml:space="preserve">  5825</t>
  </si>
  <si>
    <t>Experiencia en Productos</t>
  </si>
  <si>
    <t xml:space="preserve">  5824</t>
  </si>
  <si>
    <t>Gastos Gestion de Cobranzas</t>
  </si>
  <si>
    <t xml:space="preserve">  5823</t>
  </si>
  <si>
    <t>Certificaciones</t>
  </si>
  <si>
    <t xml:space="preserve">  5822</t>
  </si>
  <si>
    <t>Seguridad Industrial</t>
  </si>
  <si>
    <t xml:space="preserve">  5821</t>
  </si>
  <si>
    <t>Aranceles SENASA</t>
  </si>
  <si>
    <t xml:space="preserve">  5820</t>
  </si>
  <si>
    <t>Franqueo y Courrier</t>
  </si>
  <si>
    <t xml:space="preserve">  5819</t>
  </si>
  <si>
    <t>Mat y Elementos de Computacion</t>
  </si>
  <si>
    <t xml:space="preserve">  5818</t>
  </si>
  <si>
    <t>Alquileres</t>
  </si>
  <si>
    <t xml:space="preserve">  5816</t>
  </si>
  <si>
    <t>Gastos de Importacion</t>
  </si>
  <si>
    <t xml:space="preserve">  5815</t>
  </si>
  <si>
    <t>Suscripciones Medicas y Libros</t>
  </si>
  <si>
    <t xml:space="preserve">  5814</t>
  </si>
  <si>
    <t xml:space="preserve">  5813</t>
  </si>
  <si>
    <t>Papeleria y Libreria</t>
  </si>
  <si>
    <t xml:space="preserve">  5812</t>
  </si>
  <si>
    <t>Afiliaciones</t>
  </si>
  <si>
    <t xml:space="preserve">  5811</t>
  </si>
  <si>
    <t>Atencion a Terceros - serv</t>
  </si>
  <si>
    <t xml:space="preserve">  5810</t>
  </si>
  <si>
    <t>Registro Nuevos Productos</t>
  </si>
  <si>
    <t xml:space="preserve">  5809</t>
  </si>
  <si>
    <t>Marcas  - gtos</t>
  </si>
  <si>
    <t xml:space="preserve">  5808</t>
  </si>
  <si>
    <t>Serv. de Motos y Remises</t>
  </si>
  <si>
    <t xml:space="preserve">  5807</t>
  </si>
  <si>
    <t>Fletes</t>
  </si>
  <si>
    <t xml:space="preserve">  5806</t>
  </si>
  <si>
    <t>Patentes Automotor</t>
  </si>
  <si>
    <t xml:space="preserve">  5805</t>
  </si>
  <si>
    <t>Gtos de Rodados - serv - Empre</t>
  </si>
  <si>
    <t xml:space="preserve">  5804</t>
  </si>
  <si>
    <t>Gtos de Rod. - Serv. Particula</t>
  </si>
  <si>
    <t xml:space="preserve">  5803</t>
  </si>
  <si>
    <t>Movilidad y Viaticos</t>
  </si>
  <si>
    <t xml:space="preserve">  5802</t>
  </si>
  <si>
    <t>Hospedajes y Comidas - grav</t>
  </si>
  <si>
    <t xml:space="preserve">  5801</t>
  </si>
  <si>
    <t>Atencion a Terceros - BS</t>
  </si>
  <si>
    <t xml:space="preserve">  5800</t>
  </si>
  <si>
    <t>Patentes - Hon</t>
  </si>
  <si>
    <t xml:space="preserve">  5707</t>
  </si>
  <si>
    <t>Patentes - Gtos</t>
  </si>
  <si>
    <t xml:space="preserve">  5706</t>
  </si>
  <si>
    <t>Reactivos de Control</t>
  </si>
  <si>
    <t xml:space="preserve">  5705</t>
  </si>
  <si>
    <t>Productos para Ensayos</t>
  </si>
  <si>
    <t xml:space="preserve">  5704</t>
  </si>
  <si>
    <t>Pruebas de Potencia</t>
  </si>
  <si>
    <t xml:space="preserve">  5703</t>
  </si>
  <si>
    <t>Estudios Clinicos - Servicios</t>
  </si>
  <si>
    <t xml:space="preserve">  5702</t>
  </si>
  <si>
    <t>Desarrollos Varios</t>
  </si>
  <si>
    <t xml:space="preserve">  5701</t>
  </si>
  <si>
    <t>Eventos Especificos 2006</t>
  </si>
  <si>
    <t xml:space="preserve">  5611</t>
  </si>
  <si>
    <t>Mercaderia en Consignacion</t>
  </si>
  <si>
    <t xml:space="preserve">  5610</t>
  </si>
  <si>
    <t>Material de Embalaje</t>
  </si>
  <si>
    <t xml:space="preserve">  5609</t>
  </si>
  <si>
    <t>Regalias sobre Ventas</t>
  </si>
  <si>
    <t xml:space="preserve">  5608</t>
  </si>
  <si>
    <t>ARANCEL EXPORTACION</t>
  </si>
  <si>
    <t xml:space="preserve">  5607</t>
  </si>
  <si>
    <t>}Gastos de Exportacion</t>
  </si>
  <si>
    <t xml:space="preserve">  5606</t>
  </si>
  <si>
    <t>Comisiones Comerciales</t>
  </si>
  <si>
    <t xml:space="preserve">  5605</t>
  </si>
  <si>
    <t>Imagen Institucional</t>
  </si>
  <si>
    <t xml:space="preserve">  5507</t>
  </si>
  <si>
    <t>Auspicio</t>
  </si>
  <si>
    <t xml:space="preserve">  5506</t>
  </si>
  <si>
    <t>Convenciones</t>
  </si>
  <si>
    <t xml:space="preserve">  5505</t>
  </si>
  <si>
    <t>Diseño Originales Packaging</t>
  </si>
  <si>
    <t xml:space="preserve">  5504</t>
  </si>
  <si>
    <t>Otros Elementos de Promoc.- bs</t>
  </si>
  <si>
    <t xml:space="preserve">  5503</t>
  </si>
  <si>
    <t>Contenidos tecnicos propios</t>
  </si>
  <si>
    <t xml:space="preserve">  5502</t>
  </si>
  <si>
    <t>Publicidad Medios Graficos</t>
  </si>
  <si>
    <t xml:space="preserve">  5501</t>
  </si>
  <si>
    <t>Estabilidad</t>
  </si>
  <si>
    <t xml:space="preserve">  5414</t>
  </si>
  <si>
    <t>Pruebas de Potencia - Honorari</t>
  </si>
  <si>
    <t xml:space="preserve">  5413</t>
  </si>
  <si>
    <t>Potencia Virales</t>
  </si>
  <si>
    <t xml:space="preserve">  5410</t>
  </si>
  <si>
    <t>Control de Materias Primas</t>
  </si>
  <si>
    <t xml:space="preserve">  5409</t>
  </si>
  <si>
    <t>Test de Berlín</t>
  </si>
  <si>
    <t xml:space="preserve">  5408</t>
  </si>
  <si>
    <t>Potencia en Hamster</t>
  </si>
  <si>
    <t xml:space="preserve">  5407</t>
  </si>
  <si>
    <t>Potencia en Cobayos</t>
  </si>
  <si>
    <t xml:space="preserve">  5406</t>
  </si>
  <si>
    <t>Potencia en Ratones</t>
  </si>
  <si>
    <t xml:space="preserve">  5405</t>
  </si>
  <si>
    <t>Seguridad - Toxicidad Expecífi</t>
  </si>
  <si>
    <t xml:space="preserve">  5404</t>
  </si>
  <si>
    <t>Inocuidad - Toxicidad Inespecí</t>
  </si>
  <si>
    <t xml:space="preserve">  5403</t>
  </si>
  <si>
    <t>Servicios Terceros</t>
  </si>
  <si>
    <t xml:space="preserve">  5402</t>
  </si>
  <si>
    <t>Trabajo de Terceros</t>
  </si>
  <si>
    <t xml:space="preserve">  5401</t>
  </si>
  <si>
    <t>Recupero de Gastos - Bs</t>
  </si>
  <si>
    <t xml:space="preserve">  5307</t>
  </si>
  <si>
    <t>Vigiliancia y Seguridad</t>
  </si>
  <si>
    <t xml:space="preserve">  5306</t>
  </si>
  <si>
    <t>Gas</t>
  </si>
  <si>
    <t xml:space="preserve">  5305</t>
  </si>
  <si>
    <t>Luz - no usar -</t>
  </si>
  <si>
    <t xml:space="preserve">  5304</t>
  </si>
  <si>
    <t xml:space="preserve">  5303</t>
  </si>
  <si>
    <t>Telefono y Fax</t>
  </si>
  <si>
    <t xml:space="preserve">  5302</t>
  </si>
  <si>
    <t>Comedor y Cafeteria</t>
  </si>
  <si>
    <t xml:space="preserve">  5301</t>
  </si>
  <si>
    <t>Validacion</t>
  </si>
  <si>
    <t xml:space="preserve">  5214</t>
  </si>
  <si>
    <t>Tratamiento de Residuos</t>
  </si>
  <si>
    <t xml:space="preserve">  5213</t>
  </si>
  <si>
    <t>Materiales de Deposito</t>
  </si>
  <si>
    <t xml:space="preserve">  5212</t>
  </si>
  <si>
    <t>Calibracion</t>
  </si>
  <si>
    <t xml:space="preserve">  5211</t>
  </si>
  <si>
    <t>Mant. y Rep. de Maq. (Servicio</t>
  </si>
  <si>
    <t xml:space="preserve">  5210</t>
  </si>
  <si>
    <t>Mant. de Edificios - serv</t>
  </si>
  <si>
    <t xml:space="preserve">  5209</t>
  </si>
  <si>
    <t>Mantenimiento Liofilizador</t>
  </si>
  <si>
    <t xml:space="preserve">  5208</t>
  </si>
  <si>
    <t>Animales de Laboratorio</t>
  </si>
  <si>
    <t xml:space="preserve">  5207</t>
  </si>
  <si>
    <t>Drogas y Reactivos</t>
  </si>
  <si>
    <t xml:space="preserve">  5206</t>
  </si>
  <si>
    <t>Insumos de Produccion / Mat au</t>
  </si>
  <si>
    <t xml:space="preserve">  5205</t>
  </si>
  <si>
    <t>Materiales Auxiliares - BS</t>
  </si>
  <si>
    <t xml:space="preserve">  5204</t>
  </si>
  <si>
    <t>Herramientas y Repuestos</t>
  </si>
  <si>
    <t xml:space="preserve">  5203</t>
  </si>
  <si>
    <t>Gases Comprimidos</t>
  </si>
  <si>
    <t xml:space="preserve">  5202</t>
  </si>
  <si>
    <t>Limpieza Bs</t>
  </si>
  <si>
    <t xml:space="preserve">  5201</t>
  </si>
  <si>
    <t>Comunicaciones</t>
  </si>
  <si>
    <t xml:space="preserve">  5020</t>
  </si>
  <si>
    <t>CUOTA AUTONOMO</t>
  </si>
  <si>
    <t xml:space="preserve">  5019</t>
  </si>
  <si>
    <t>Eventos de RRHH</t>
  </si>
  <si>
    <t xml:space="preserve">  5018</t>
  </si>
  <si>
    <t>Beneficios al Personal</t>
  </si>
  <si>
    <t xml:space="preserve">  5017</t>
  </si>
  <si>
    <t>Plus Vacacional</t>
  </si>
  <si>
    <t xml:space="preserve">  5016</t>
  </si>
  <si>
    <t>Indemnizaciones</t>
  </si>
  <si>
    <t xml:space="preserve">  5015</t>
  </si>
  <si>
    <t>Capacitacion</t>
  </si>
  <si>
    <t xml:space="preserve">  5013</t>
  </si>
  <si>
    <t>Ropa de Trabajo</t>
  </si>
  <si>
    <t xml:space="preserve">  5012</t>
  </si>
  <si>
    <t>Asistencia Medica</t>
  </si>
  <si>
    <t xml:space="preserve">  5011</t>
  </si>
  <si>
    <t>Búsqueda y Selección de Person</t>
  </si>
  <si>
    <t xml:space="preserve">  5010</t>
  </si>
  <si>
    <t>Personal Temporario</t>
  </si>
  <si>
    <t xml:space="preserve">  5009</t>
  </si>
  <si>
    <t>Honorarios - serv</t>
  </si>
  <si>
    <t xml:space="preserve">  5008</t>
  </si>
  <si>
    <t>Cargas Sociales</t>
  </si>
  <si>
    <t xml:space="preserve">  5007</t>
  </si>
  <si>
    <t>Horas Extras</t>
  </si>
  <si>
    <t xml:space="preserve">  5006</t>
  </si>
  <si>
    <t>Otras Remuneraciones</t>
  </si>
  <si>
    <t xml:space="preserve">  5005</t>
  </si>
  <si>
    <t>Aguinaldos</t>
  </si>
  <si>
    <t xml:space="preserve">  5003</t>
  </si>
  <si>
    <t>Productividad</t>
  </si>
  <si>
    <t xml:space="preserve">  5002</t>
  </si>
  <si>
    <t>Remuneraciones</t>
  </si>
  <si>
    <t xml:space="preserve">  5001</t>
  </si>
  <si>
    <t>Acciones con clientes</t>
  </si>
  <si>
    <t xml:space="preserve">  4506</t>
  </si>
  <si>
    <t>Charlas Tecnicas -Fc M-</t>
  </si>
  <si>
    <t xml:space="preserve">  4503</t>
  </si>
  <si>
    <t xml:space="preserve">  4501</t>
  </si>
  <si>
    <t>Anticipos Gastos Desp.</t>
  </si>
  <si>
    <t xml:space="preserve">  4409</t>
  </si>
  <si>
    <t>Subsidios Ganados</t>
  </si>
  <si>
    <t xml:space="preserve">  4315</t>
  </si>
  <si>
    <t>Recupero de Gastos- ex</t>
  </si>
  <si>
    <t xml:space="preserve">  4307</t>
  </si>
  <si>
    <t>Ingresos Varios</t>
  </si>
  <si>
    <t xml:space="preserve">  4301</t>
  </si>
  <si>
    <t>Descuentos Financ Obtenidos</t>
  </si>
  <si>
    <t xml:space="preserve">  4205</t>
  </si>
  <si>
    <t>Retencion Ganancias</t>
  </si>
  <si>
    <t xml:space="preserve">  3520</t>
  </si>
  <si>
    <t>Plan Fidelización</t>
  </si>
  <si>
    <t xml:space="preserve">  3503</t>
  </si>
  <si>
    <t>Anticipos Prov.-Exentos</t>
  </si>
  <si>
    <t xml:space="preserve">  3409</t>
  </si>
  <si>
    <t>Obra en Curso Bienes   - Fc M</t>
  </si>
  <si>
    <t xml:space="preserve">  2710</t>
  </si>
  <si>
    <t>Obras en Curso servicios - FC</t>
  </si>
  <si>
    <t xml:space="preserve">  2709</t>
  </si>
  <si>
    <t>M.y Utiles V.O - FC M</t>
  </si>
  <si>
    <t xml:space="preserve">  2703</t>
  </si>
  <si>
    <t>Instalaciones V.O. -Fc M-</t>
  </si>
  <si>
    <t xml:space="preserve">  2702</t>
  </si>
  <si>
    <t>Edificios V.O. -FC M-</t>
  </si>
  <si>
    <t xml:space="preserve">  2701</t>
  </si>
  <si>
    <t>Materiales y envase ( Gtos)</t>
  </si>
  <si>
    <t xml:space="preserve">  2601</t>
  </si>
  <si>
    <t>Fletes Materia Prima</t>
  </si>
  <si>
    <t xml:space="preserve">  2600</t>
  </si>
  <si>
    <t>Merchandising</t>
  </si>
  <si>
    <t xml:space="preserve">  2503</t>
  </si>
  <si>
    <t>Retencion IVA</t>
  </si>
  <si>
    <t xml:space="preserve">  2410</t>
  </si>
  <si>
    <t>Anticipo Desp. - Honorarios</t>
  </si>
  <si>
    <t xml:space="preserve">  2409</t>
  </si>
  <si>
    <t>Retencion de Ganancias</t>
  </si>
  <si>
    <t xml:space="preserve">  2402</t>
  </si>
  <si>
    <t>Segu. de Sep. a Pagar</t>
  </si>
  <si>
    <t xml:space="preserve">  2322</t>
  </si>
  <si>
    <t>CUENTA PUENTE TICKETS</t>
  </si>
  <si>
    <t xml:space="preserve">  2319</t>
  </si>
  <si>
    <t>Deudas Sociales</t>
  </si>
  <si>
    <t xml:space="preserve">  2315</t>
  </si>
  <si>
    <t>Segu. de Vida a Pagar</t>
  </si>
  <si>
    <t xml:space="preserve">  2314</t>
  </si>
  <si>
    <t>Labor - Obra Social Medinth</t>
  </si>
  <si>
    <t xml:space="preserve">  2311</t>
  </si>
  <si>
    <t>Obra Social Osde</t>
  </si>
  <si>
    <t xml:space="preserve">  2309</t>
  </si>
  <si>
    <t>Obra Social Luis Pasteur</t>
  </si>
  <si>
    <t xml:space="preserve">  2307</t>
  </si>
  <si>
    <t>Comision Agente Ext a Pagar</t>
  </si>
  <si>
    <t xml:space="preserve">  2112</t>
  </si>
  <si>
    <t>Intereses a Proveedores Deveng</t>
  </si>
  <si>
    <t xml:space="preserve">  2002</t>
  </si>
  <si>
    <t>ACCIONES SOCIEDADES ART.33</t>
  </si>
  <si>
    <t xml:space="preserve">  1800</t>
  </si>
  <si>
    <t>Rodados -Honorarios-</t>
  </si>
  <si>
    <t xml:space="preserve">  1713</t>
  </si>
  <si>
    <t>Rodados -Gtos de Patentamiento</t>
  </si>
  <si>
    <t xml:space="preserve">  1712</t>
  </si>
  <si>
    <t>Obra en Curso - Honorarios</t>
  </si>
  <si>
    <t xml:space="preserve">  1711</t>
  </si>
  <si>
    <t>Obra en Curso Bienes</t>
  </si>
  <si>
    <t xml:space="preserve">  1710</t>
  </si>
  <si>
    <t>Obras en Curso servicios</t>
  </si>
  <si>
    <t xml:space="preserve">  1709</t>
  </si>
  <si>
    <t>Equipos de Computacion y soft</t>
  </si>
  <si>
    <t xml:space="preserve">  1708</t>
  </si>
  <si>
    <t>Rodados Valor de Origen</t>
  </si>
  <si>
    <t xml:space="preserve">  1707</t>
  </si>
  <si>
    <t>Utiles y Herramientas Valor de</t>
  </si>
  <si>
    <t xml:space="preserve">  1706</t>
  </si>
  <si>
    <t>Instrumental de Laboratorio Va</t>
  </si>
  <si>
    <t xml:space="preserve">  1705</t>
  </si>
  <si>
    <t>Maquinarias y Equipos Valor de</t>
  </si>
  <si>
    <t xml:space="preserve">  1704</t>
  </si>
  <si>
    <t>Muebles y Utiles Valor de Orig</t>
  </si>
  <si>
    <t xml:space="preserve">  1703</t>
  </si>
  <si>
    <t>Instalaciones Valor de Origen</t>
  </si>
  <si>
    <t xml:space="preserve">  1702</t>
  </si>
  <si>
    <t>Edificios Valor de Origen</t>
  </si>
  <si>
    <t xml:space="preserve">  1701</t>
  </si>
  <si>
    <t>Terrenos Valor de Origen</t>
  </si>
  <si>
    <t xml:space="preserve">  1700</t>
  </si>
  <si>
    <t>Ganado Vacunos</t>
  </si>
  <si>
    <t xml:space="preserve">  1610</t>
  </si>
  <si>
    <t>Compras de Mercaderías de Reve</t>
  </si>
  <si>
    <t xml:space="preserve">  1609</t>
  </si>
  <si>
    <t>Elaboración de Terceros</t>
  </si>
  <si>
    <t xml:space="preserve">  1606</t>
  </si>
  <si>
    <t>Almacenes de Prod. Terminados</t>
  </si>
  <si>
    <t xml:space="preserve">  1604</t>
  </si>
  <si>
    <t>Almacenes de Prod. Semielabora</t>
  </si>
  <si>
    <t xml:space="preserve">  1603</t>
  </si>
  <si>
    <t>Almacenes de Insumos Generales</t>
  </si>
  <si>
    <t xml:space="preserve">  1602</t>
  </si>
  <si>
    <t>Almacenes de Materiales y Enva</t>
  </si>
  <si>
    <t xml:space="preserve">  1601</t>
  </si>
  <si>
    <t>Almacenes de Materia Prima</t>
  </si>
  <si>
    <t xml:space="preserve">  1600</t>
  </si>
  <si>
    <t>Imp. ctas Ctes - credito</t>
  </si>
  <si>
    <t xml:space="preserve">  1506</t>
  </si>
  <si>
    <t>Deposito En Garantia De Alquil</t>
  </si>
  <si>
    <t xml:space="preserve">  1421</t>
  </si>
  <si>
    <t>Anticipo prov. Bs uso Bienes</t>
  </si>
  <si>
    <t xml:space="preserve">  1413</t>
  </si>
  <si>
    <t>Anticipo prov. Bs Uso Servicio</t>
  </si>
  <si>
    <t xml:space="preserve">  1412</t>
  </si>
  <si>
    <t>PRESTAMOS AL PERSONAL</t>
  </si>
  <si>
    <t xml:space="preserve">  1411</t>
  </si>
  <si>
    <t>Anticipo Prov Local Serv</t>
  </si>
  <si>
    <t xml:space="preserve">  1410</t>
  </si>
  <si>
    <t>ANTICIPOS PROV LOCALES BIENES</t>
  </si>
  <si>
    <t xml:space="preserve">  1409</t>
  </si>
  <si>
    <t>Aranceles a Recuperar Aftosa -</t>
  </si>
  <si>
    <t xml:space="preserve">  1407</t>
  </si>
  <si>
    <t>Aranceles a Recuperar Biológic</t>
  </si>
  <si>
    <t xml:space="preserve">  1406</t>
  </si>
  <si>
    <t>Anticipos Visas</t>
  </si>
  <si>
    <t xml:space="preserve">  1403</t>
  </si>
  <si>
    <t>Cuenta Puente Exenta</t>
  </si>
  <si>
    <t xml:space="preserve">  1308</t>
  </si>
  <si>
    <t>Cheque Rechazado</t>
  </si>
  <si>
    <t xml:space="preserve">  1304</t>
  </si>
  <si>
    <t>des_imputa</t>
  </si>
  <si>
    <t>cod_imputa</t>
  </si>
  <si>
    <t xml:space="preserve"> - - - </t>
  </si>
  <si>
    <t>Union</t>
  </si>
  <si>
    <t>30-65339981-9</t>
  </si>
  <si>
    <t xml:space="preserve">Convenio Multilateral 902-151162-1 </t>
  </si>
  <si>
    <t xml:space="preserve"> * Impuesto a los Ingresos Brutos Buenos Aires, Corrientes y Cordoba</t>
  </si>
  <si>
    <t xml:space="preserve"> * IVA (RG 18)</t>
  </si>
  <si>
    <t>www.biogenesisbago.com/Institucional/Info.paraProveedores.</t>
  </si>
  <si>
    <t>Nuestra documentación impositiva se encuentra disponible en la página Web:</t>
  </si>
  <si>
    <t>Datos a completar por Biogenesis Bago S.A</t>
  </si>
  <si>
    <t>Informacion util para los proveedores</t>
  </si>
  <si>
    <t>Fecha</t>
  </si>
  <si>
    <t>Usuario o Sector de Compra</t>
  </si>
  <si>
    <t>Sector Impuestos</t>
  </si>
  <si>
    <t>Sector CAP</t>
  </si>
  <si>
    <t>Favor de guardar formulario y comprobantes impositivos en la sieguiente ruta:</t>
  </si>
  <si>
    <t>F:\Biogenesis Bago\Administracion y Finanzas\Impuestos\Compartido Impuestos\formafip\Proveedores Constancia de Inscripción IIBB\Biogenesis Bago\Proveedores Locales</t>
  </si>
  <si>
    <t>base de proveedores.</t>
  </si>
  <si>
    <t xml:space="preserve">Aclración: Tener en cuenta que todos los campos solicitados son obligatorios para ser dado de alta en la </t>
  </si>
  <si>
    <t>$</t>
  </si>
  <si>
    <t>Pesos</t>
  </si>
  <si>
    <t>u$</t>
  </si>
  <si>
    <t>Dólares</t>
  </si>
  <si>
    <t>Eu</t>
  </si>
  <si>
    <t>Euros</t>
  </si>
  <si>
    <t>Ur</t>
  </si>
  <si>
    <t>Pesos uruguayos</t>
  </si>
  <si>
    <t>L$</t>
  </si>
  <si>
    <t>Lecops</t>
  </si>
  <si>
    <t>R$</t>
  </si>
  <si>
    <t>Reales</t>
  </si>
  <si>
    <t>GBP</t>
  </si>
  <si>
    <t>Libras Esterlinas</t>
  </si>
  <si>
    <t>Yn</t>
  </si>
  <si>
    <t>Yenes</t>
  </si>
  <si>
    <t>CHF</t>
  </si>
  <si>
    <t>Franco Suizo</t>
  </si>
  <si>
    <t>CAD</t>
  </si>
  <si>
    <t>Dolar Canadiense</t>
  </si>
  <si>
    <t>CAnje de Valores</t>
  </si>
  <si>
    <t>Ret IIBB - Bs. AS</t>
  </si>
  <si>
    <t xml:space="preserve">  9000</t>
  </si>
  <si>
    <t>Servicios de Consultoría</t>
  </si>
  <si>
    <t xml:space="preserve">  7402</t>
  </si>
  <si>
    <t>Faltante de CAJA</t>
  </si>
  <si>
    <t xml:space="preserve">  6825</t>
  </si>
  <si>
    <t>Asistencia Medica Bs.</t>
  </si>
  <si>
    <t xml:space="preserve">  6011</t>
  </si>
  <si>
    <t>Otras salidas de Bienes de cam</t>
  </si>
  <si>
    <t xml:space="preserve">  5944</t>
  </si>
  <si>
    <t>IVA 10.5% Perdida</t>
  </si>
  <si>
    <t xml:space="preserve">  5860</t>
  </si>
  <si>
    <t>IVA 10.50% BS DE USO PERDIDA</t>
  </si>
  <si>
    <t xml:space="preserve">  5859</t>
  </si>
  <si>
    <t>Iva C.F 10,5 Bs.Uso Prorrateo</t>
  </si>
  <si>
    <t xml:space="preserve">  5858</t>
  </si>
  <si>
    <t>IVA Credito Fiscal 27%</t>
  </si>
  <si>
    <t xml:space="preserve">  5857</t>
  </si>
  <si>
    <t>IVA Credito Fiscal 27% Perdida</t>
  </si>
  <si>
    <t xml:space="preserve">  5856</t>
  </si>
  <si>
    <t>IVA Credito Fiscal 27% Prorrat</t>
  </si>
  <si>
    <t xml:space="preserve">  5855</t>
  </si>
  <si>
    <t xml:space="preserve">  5854</t>
  </si>
  <si>
    <t>IVA Credito Fiscal 21% Perdida</t>
  </si>
  <si>
    <t xml:space="preserve">  5853</t>
  </si>
  <si>
    <t>IVA Credito Fiscal 21% Prorrat</t>
  </si>
  <si>
    <t xml:space="preserve">  5852</t>
  </si>
  <si>
    <t>IVA Credito Fiscal 21%</t>
  </si>
  <si>
    <t xml:space="preserve">  5851</t>
  </si>
  <si>
    <t>Iva C.F 10,5 - Bs.Uso - Direct</t>
  </si>
  <si>
    <t xml:space="preserve">  5850</t>
  </si>
  <si>
    <t>IVA C.F 10,5 - Directo</t>
  </si>
  <si>
    <t xml:space="preserve">  5849</t>
  </si>
  <si>
    <t>IVA C.F 10,5 - Prorrateo</t>
  </si>
  <si>
    <t xml:space="preserve">  5848</t>
  </si>
  <si>
    <t>IVA C.F 10,5 - Bs.Uso - Perdid</t>
  </si>
  <si>
    <t xml:space="preserve">  5847</t>
  </si>
  <si>
    <t>IVA C.F 10,5 - Bs. Uso - Prorr</t>
  </si>
  <si>
    <t xml:space="preserve">  5846</t>
  </si>
  <si>
    <t>IVA C.F 10,5 . Bs.Uso -</t>
  </si>
  <si>
    <t xml:space="preserve">  5845</t>
  </si>
  <si>
    <t>IVA C.F. 21% Bs. Uso - Pedida</t>
  </si>
  <si>
    <t xml:space="preserve">  5844</t>
  </si>
  <si>
    <t>IVA C.F 21% Bs.Uso. Prorrateo</t>
  </si>
  <si>
    <t xml:space="preserve">  5843</t>
  </si>
  <si>
    <t>IVA C.F 21% Bs.Uso</t>
  </si>
  <si>
    <t xml:space="preserve">  5842</t>
  </si>
  <si>
    <t>IVA C.F 21% Importac. Perdida</t>
  </si>
  <si>
    <t xml:space="preserve">  5841</t>
  </si>
  <si>
    <t>IVA C.F 21% Import. Prorrateo</t>
  </si>
  <si>
    <t xml:space="preserve">  5840</t>
  </si>
  <si>
    <t>Iva Credito Fiscal 21% Importa</t>
  </si>
  <si>
    <t xml:space="preserve">  5839</t>
  </si>
  <si>
    <t>IVA Credito Fiscal 10,5 Perdid</t>
  </si>
  <si>
    <t xml:space="preserve">  5838</t>
  </si>
  <si>
    <t>IVA Credito Fiscal 10,5 Prorra</t>
  </si>
  <si>
    <t xml:space="preserve">  5837</t>
  </si>
  <si>
    <t>IVA Credito Fiscal 10,5</t>
  </si>
  <si>
    <t xml:space="preserve">  5836</t>
  </si>
  <si>
    <t xml:space="preserve">  5835</t>
  </si>
  <si>
    <t xml:space="preserve">  5834</t>
  </si>
  <si>
    <t>Toners y cartuchos</t>
  </si>
  <si>
    <t xml:space="preserve">  5817</t>
  </si>
  <si>
    <t>Gastos de Exportacion</t>
  </si>
  <si>
    <t xml:space="preserve"> AMORTIZACIONES EQ. COMPUTACIO</t>
  </si>
  <si>
    <t xml:space="preserve">  5108</t>
  </si>
  <si>
    <t>AMORTIZACIONES RODADOS</t>
  </si>
  <si>
    <t xml:space="preserve">  5107</t>
  </si>
  <si>
    <t>AMORTIZACIONES UTILES Y HERRAM</t>
  </si>
  <si>
    <t xml:space="preserve">  5106</t>
  </si>
  <si>
    <t>AMORTIZACIONES INSTRUMENTAL LA</t>
  </si>
  <si>
    <t xml:space="preserve">  5105</t>
  </si>
  <si>
    <t>AMORTIZACIONES MAQUINAS Y EQUI</t>
  </si>
  <si>
    <t xml:space="preserve">  5104</t>
  </si>
  <si>
    <t>AMORTIZACIONES MUEBLES Y UTILE</t>
  </si>
  <si>
    <t xml:space="preserve">  5103</t>
  </si>
  <si>
    <t>AMORTIZACIONES INSTALACIONES</t>
  </si>
  <si>
    <t xml:space="preserve">  5102</t>
  </si>
  <si>
    <t>AMORTIZACIONES EDIFICIOS</t>
  </si>
  <si>
    <t xml:space="preserve">  5101</t>
  </si>
  <si>
    <t>Recupero de Remuneraciones</t>
  </si>
  <si>
    <t xml:space="preserve">  5021</t>
  </si>
  <si>
    <t>Acciones con clientes - Exenta</t>
  </si>
  <si>
    <t xml:space="preserve">  4507</t>
  </si>
  <si>
    <t>Recupero de Seguros</t>
  </si>
  <si>
    <t xml:space="preserve">  4306</t>
  </si>
  <si>
    <t>Retencion SUSS</t>
  </si>
  <si>
    <t xml:space="preserve">  2407</t>
  </si>
  <si>
    <t>Percepcion IIBB Tierra del Fue</t>
  </si>
  <si>
    <t xml:space="preserve">  1557</t>
  </si>
  <si>
    <t>Percepcion IIBB Santiago del E</t>
  </si>
  <si>
    <t xml:space="preserve">  1556</t>
  </si>
  <si>
    <t>Percepcion IIBB Santa Fe</t>
  </si>
  <si>
    <t xml:space="preserve">  1555</t>
  </si>
  <si>
    <t>Percepcion IIBB Santa Cruz</t>
  </si>
  <si>
    <t xml:space="preserve">  1554</t>
  </si>
  <si>
    <t>Percepcion IIBB San Juan</t>
  </si>
  <si>
    <t xml:space="preserve">  1553</t>
  </si>
  <si>
    <t>Percepcion IIBB Salta</t>
  </si>
  <si>
    <t xml:space="preserve">  1552</t>
  </si>
  <si>
    <t>Percepcion IIBB Neuquen</t>
  </si>
  <si>
    <t xml:space="preserve">  1551</t>
  </si>
  <si>
    <t>Percepcion IIBB Misiones</t>
  </si>
  <si>
    <t xml:space="preserve">  1550</t>
  </si>
  <si>
    <t>Percepcion IIBB Mendoza</t>
  </si>
  <si>
    <t xml:space="preserve">  1549</t>
  </si>
  <si>
    <t>Percepcion IIBB La rioja</t>
  </si>
  <si>
    <t xml:space="preserve">  1548</t>
  </si>
  <si>
    <t>Percepcion IIBB La Pampa</t>
  </si>
  <si>
    <t xml:space="preserve">  1547</t>
  </si>
  <si>
    <t>Percepcion IIBB Jujuy</t>
  </si>
  <si>
    <t xml:space="preserve">  1546</t>
  </si>
  <si>
    <t>Percepcion IIBB Formosa</t>
  </si>
  <si>
    <t xml:space="preserve">  1545</t>
  </si>
  <si>
    <t>Percepcion IIBB Entre Rios</t>
  </si>
  <si>
    <t xml:space="preserve">  1544</t>
  </si>
  <si>
    <t>Percepcion IIBB Chubut</t>
  </si>
  <si>
    <t xml:space="preserve">  1543</t>
  </si>
  <si>
    <t>Percepcion IIBB Chaco</t>
  </si>
  <si>
    <t xml:space="preserve">  1542</t>
  </si>
  <si>
    <t>Percepcion IIBB Catamarca</t>
  </si>
  <si>
    <t xml:space="preserve">  1541</t>
  </si>
  <si>
    <t>Ret IIBB Neuquen</t>
  </si>
  <si>
    <t xml:space="preserve">  1540</t>
  </si>
  <si>
    <t>Ret IIBB Salta</t>
  </si>
  <si>
    <t xml:space="preserve">  1539</t>
  </si>
  <si>
    <t>Percepcion IIBB Cap. Fed.</t>
  </si>
  <si>
    <t xml:space="preserve">  1538</t>
  </si>
  <si>
    <t>Percepcion IIBB San Luis</t>
  </si>
  <si>
    <t xml:space="preserve">  1537</t>
  </si>
  <si>
    <t>Ret IIBB Entre Ríos</t>
  </si>
  <si>
    <t xml:space="preserve">  1536</t>
  </si>
  <si>
    <t>Percepcion IIBB Cordoba</t>
  </si>
  <si>
    <t xml:space="preserve">  1535</t>
  </si>
  <si>
    <t>Ret IIBB Santa Fé</t>
  </si>
  <si>
    <t xml:space="preserve">  1534</t>
  </si>
  <si>
    <t>Ret IIBB Corrientes</t>
  </si>
  <si>
    <t xml:space="preserve">  1533</t>
  </si>
  <si>
    <t>Ret IIBB Capital Fed.</t>
  </si>
  <si>
    <t xml:space="preserve">  1532</t>
  </si>
  <si>
    <t>Ret IIBB Sta Cruz</t>
  </si>
  <si>
    <t xml:space="preserve">  1531</t>
  </si>
  <si>
    <t>Ret IIBB Chubut</t>
  </si>
  <si>
    <t xml:space="preserve">  1530</t>
  </si>
  <si>
    <t>Percepcion IIBB Tucuman</t>
  </si>
  <si>
    <t xml:space="preserve">  1529</t>
  </si>
  <si>
    <t>Percepcion IIBB Rio Negro</t>
  </si>
  <si>
    <t xml:space="preserve">  1528</t>
  </si>
  <si>
    <t>Percepcion IIBB Corrientes</t>
  </si>
  <si>
    <t xml:space="preserve">  1527</t>
  </si>
  <si>
    <t>Ret. IIBB Misiones</t>
  </si>
  <si>
    <t xml:space="preserve">  1526</t>
  </si>
  <si>
    <t>Ret. IIBB Tierra del Fuego</t>
  </si>
  <si>
    <t xml:space="preserve">  1525</t>
  </si>
  <si>
    <t>Ret. IIBB Mendoza</t>
  </si>
  <si>
    <t xml:space="preserve">  1524</t>
  </si>
  <si>
    <t>Ret. IIBB Stgo. del Estero</t>
  </si>
  <si>
    <t xml:space="preserve">  1523</t>
  </si>
  <si>
    <t>Ret. IIBB San Luis</t>
  </si>
  <si>
    <t xml:space="preserve">  1522</t>
  </si>
  <si>
    <t>Ret. IIBB San Juan</t>
  </si>
  <si>
    <t xml:space="preserve">  1521</t>
  </si>
  <si>
    <t>Ret. IIBB Rio negro</t>
  </si>
  <si>
    <t xml:space="preserve">  1520</t>
  </si>
  <si>
    <t>Ret. IIBB la Rioja</t>
  </si>
  <si>
    <t xml:space="preserve">  1519</t>
  </si>
  <si>
    <t>Ret. IIBB La Pampa</t>
  </si>
  <si>
    <t xml:space="preserve">  1518</t>
  </si>
  <si>
    <t>Ret. IIBB Jujuy</t>
  </si>
  <si>
    <t xml:space="preserve">  1517</t>
  </si>
  <si>
    <t>Ret. IIBB Formosa</t>
  </si>
  <si>
    <t xml:space="preserve">  1516</t>
  </si>
  <si>
    <t>Ret. IIBB Chaco</t>
  </si>
  <si>
    <t xml:space="preserve">  1515</t>
  </si>
  <si>
    <t>Ret. IIBB Cordoba</t>
  </si>
  <si>
    <t xml:space="preserve">  1514</t>
  </si>
  <si>
    <t>Ret. IIBB Catamarca</t>
  </si>
  <si>
    <t xml:space="preserve">  1513</t>
  </si>
  <si>
    <t>Ret. IIBB Tucuman</t>
  </si>
  <si>
    <t xml:space="preserve">  1512</t>
  </si>
  <si>
    <t>Percep. RG 1557/03 - Tickets</t>
  </si>
  <si>
    <t xml:space="preserve">  1511</t>
  </si>
  <si>
    <t>Percepcion IVA</t>
  </si>
  <si>
    <t xml:space="preserve">  1510</t>
  </si>
  <si>
    <t>Percepcion IIBB Bs.AS</t>
  </si>
  <si>
    <t xml:space="preserve">  1509</t>
  </si>
  <si>
    <t>Retencion de Iva</t>
  </si>
  <si>
    <t xml:space="preserve">  1503</t>
  </si>
  <si>
    <t>Percep por cpras  Gcias  del e</t>
  </si>
  <si>
    <t xml:space="preserve">  1422</t>
  </si>
  <si>
    <t>Biogenesis Bagó De Mexico Sa D</t>
  </si>
  <si>
    <t xml:space="preserve">  1261</t>
  </si>
  <si>
    <t>Biogenesis Bolivia</t>
  </si>
  <si>
    <t xml:space="preserve">  1250</t>
  </si>
  <si>
    <t xml:space="preserve">  1020</t>
  </si>
  <si>
    <t>Dcia. de Cbio. Bolivares Vzuel</t>
  </si>
  <si>
    <t xml:space="preserve">  1003</t>
  </si>
  <si>
    <t>Dcia. de Cbio. pesos Mexicanos</t>
  </si>
  <si>
    <t xml:space="preserve">  1002</t>
  </si>
  <si>
    <t>Dcia. de Cbio. pesos uruguayos</t>
  </si>
  <si>
    <t xml:space="preserve">  1001</t>
  </si>
  <si>
    <t>descrip</t>
  </si>
  <si>
    <t>cod_cue</t>
  </si>
  <si>
    <t xml:space="preserve"> - - </t>
  </si>
  <si>
    <t xml:space="preserve">  1001 - - Dcia. de Cbio. pesos uruguayos</t>
  </si>
  <si>
    <t xml:space="preserve">  1002 - - Dcia. de Cbio. pesos Mexicanos</t>
  </si>
  <si>
    <t xml:space="preserve">  1003 - - Dcia. de Cbio. Bolivares Vzuel</t>
  </si>
  <si>
    <t xml:space="preserve">  1020 - - Fondo Fijo</t>
  </si>
  <si>
    <t xml:space="preserve">  1250 - - Biogenesis Bolivia</t>
  </si>
  <si>
    <t xml:space="preserve">  1261 - - Biogenesis Bagó De Mexico Sa D</t>
  </si>
  <si>
    <t xml:space="preserve">  1304 - - Cheque Rechazado</t>
  </si>
  <si>
    <t xml:space="preserve">  1308 - - Cuenta Puente Exenta</t>
  </si>
  <si>
    <t xml:space="preserve">  1403 - - Anticipos Visas</t>
  </si>
  <si>
    <t xml:space="preserve">  1406 - - Aranceles a Recuperar Biológic</t>
  </si>
  <si>
    <t xml:space="preserve">  1407 - - Aranceles a Recuperar Aftosa -</t>
  </si>
  <si>
    <t xml:space="preserve">  1409 - - ANTICIPOS PROV LOCALES BIENES</t>
  </si>
  <si>
    <t xml:space="preserve">  1410 - - Anticipo Prov Local Serv</t>
  </si>
  <si>
    <t xml:space="preserve">  1411 - - PRESTAMOS AL PERSONAL</t>
  </si>
  <si>
    <t xml:space="preserve">  1412 - - Anticipo prov. Bs Uso Servicio</t>
  </si>
  <si>
    <t xml:space="preserve">  1413 - - Anticipo prov. Bs uso Bienes</t>
  </si>
  <si>
    <t xml:space="preserve">  1421 - - Deposito En Garantia De Alquil</t>
  </si>
  <si>
    <t xml:space="preserve">  1422 - - Percep por cpras  Gcias  del e</t>
  </si>
  <si>
    <t xml:space="preserve">  1503 - - Retencion de Iva</t>
  </si>
  <si>
    <t xml:space="preserve">  1506 - - Imp. ctas Ctes - credito</t>
  </si>
  <si>
    <t xml:space="preserve">  1509 - - Percepcion IIBB Bs.AS</t>
  </si>
  <si>
    <t xml:space="preserve">  1510 - - Percepcion IVA</t>
  </si>
  <si>
    <t xml:space="preserve">  1511 - - Percep. RG 1557/03 - Tickets</t>
  </si>
  <si>
    <t xml:space="preserve">  1512 - - Ret. IIBB Tucuman</t>
  </si>
  <si>
    <t xml:space="preserve">  1513 - - Ret. IIBB Catamarca</t>
  </si>
  <si>
    <t xml:space="preserve">  1514 - - Ret. IIBB Cordoba</t>
  </si>
  <si>
    <t xml:space="preserve">  1515 - - Ret. IIBB Chaco</t>
  </si>
  <si>
    <t xml:space="preserve">  1516 - - Ret. IIBB Formosa</t>
  </si>
  <si>
    <t xml:space="preserve">  1517 - - Ret. IIBB Jujuy</t>
  </si>
  <si>
    <t xml:space="preserve">  1518 - - Ret. IIBB La Pampa</t>
  </si>
  <si>
    <t xml:space="preserve">  1519 - - Ret. IIBB la Rioja</t>
  </si>
  <si>
    <t xml:space="preserve">  1520 - - Ret. IIBB Rio negro</t>
  </si>
  <si>
    <t xml:space="preserve">  1521 - - Ret. IIBB San Juan</t>
  </si>
  <si>
    <t xml:space="preserve">  1522 - - Ret. IIBB San Luis</t>
  </si>
  <si>
    <t xml:space="preserve">  1523 - - Ret. IIBB Stgo. del Estero</t>
  </si>
  <si>
    <t xml:space="preserve">  1524 - - Ret. IIBB Mendoza</t>
  </si>
  <si>
    <t xml:space="preserve">  1525 - - Ret. IIBB Tierra del Fuego</t>
  </si>
  <si>
    <t xml:space="preserve">  1526 - - Ret. IIBB Misiones</t>
  </si>
  <si>
    <t xml:space="preserve">  1527 - - Percepcion IIBB Corrientes</t>
  </si>
  <si>
    <t xml:space="preserve">  1528 - - Percepcion IIBB Rio Negro</t>
  </si>
  <si>
    <t xml:space="preserve">  1529 - - Percepcion IIBB Tucuman</t>
  </si>
  <si>
    <t xml:space="preserve">  1530 - - Ret IIBB Chubut</t>
  </si>
  <si>
    <t xml:space="preserve">  1531 - - Ret IIBB Sta Cruz</t>
  </si>
  <si>
    <t xml:space="preserve">  1532 - - Ret IIBB Capital Fed.</t>
  </si>
  <si>
    <t xml:space="preserve">  1533 - - Ret IIBB Corrientes</t>
  </si>
  <si>
    <t xml:space="preserve">  1534 - - Ret IIBB Santa Fé</t>
  </si>
  <si>
    <t xml:space="preserve">  1535 - - Percepcion IIBB Cordoba</t>
  </si>
  <si>
    <t xml:space="preserve">  1536 - - Ret IIBB Entre Ríos</t>
  </si>
  <si>
    <t xml:space="preserve">  1537 - - Percepcion IIBB San Luis</t>
  </si>
  <si>
    <t xml:space="preserve">  1538 - - Percepcion IIBB Cap. Fed.</t>
  </si>
  <si>
    <t xml:space="preserve">  1539 - - Ret IIBB Salta</t>
  </si>
  <si>
    <t xml:space="preserve">  1540 - - Ret IIBB Neuquen</t>
  </si>
  <si>
    <t xml:space="preserve">  1541 - - Percepcion IIBB Catamarca</t>
  </si>
  <si>
    <t xml:space="preserve">  1542 - - Percepcion IIBB Chaco</t>
  </si>
  <si>
    <t xml:space="preserve">  1543 - - Percepcion IIBB Chubut</t>
  </si>
  <si>
    <t xml:space="preserve">  1544 - - Percepcion IIBB Entre Rios</t>
  </si>
  <si>
    <t xml:space="preserve">  1545 - - Percepcion IIBB Formosa</t>
  </si>
  <si>
    <t xml:space="preserve">  1546 - - Percepcion IIBB Jujuy</t>
  </si>
  <si>
    <t xml:space="preserve">  1547 - - Percepcion IIBB La Pampa</t>
  </si>
  <si>
    <t xml:space="preserve">  1548 - - Percepcion IIBB La rioja</t>
  </si>
  <si>
    <t xml:space="preserve">  1549 - - Percepcion IIBB Mendoza</t>
  </si>
  <si>
    <t xml:space="preserve">  1550 - - Percepcion IIBB Misiones</t>
  </si>
  <si>
    <t xml:space="preserve">  1551 - - Percepcion IIBB Neuquen</t>
  </si>
  <si>
    <t xml:space="preserve">  1552 - - Percepcion IIBB Salta</t>
  </si>
  <si>
    <t xml:space="preserve">  1553 - - Percepcion IIBB San Juan</t>
  </si>
  <si>
    <t xml:space="preserve">  1554 - - Percepcion IIBB Santa Cruz</t>
  </si>
  <si>
    <t xml:space="preserve">  1555 - - Percepcion IIBB Santa Fe</t>
  </si>
  <si>
    <t xml:space="preserve">  1556 - - Percepcion IIBB Santiago del E</t>
  </si>
  <si>
    <t xml:space="preserve">  1557 - - Percepcion IIBB Tierra del Fue</t>
  </si>
  <si>
    <t xml:space="preserve">  1600 - - Almacenes de Materia Prima</t>
  </si>
  <si>
    <t xml:space="preserve">  1601 - - Almacenes de Materiales y Enva</t>
  </si>
  <si>
    <t xml:space="preserve">  1602 - - Almacenes de Insumos Generales</t>
  </si>
  <si>
    <t xml:space="preserve">  1603 - - Almacenes de Prod. Semielabora</t>
  </si>
  <si>
    <t xml:space="preserve">  1604 - - Almacenes de Prod. Terminados</t>
  </si>
  <si>
    <t xml:space="preserve">  1606 - - Elaboración de Terceros</t>
  </si>
  <si>
    <t xml:space="preserve">  1609 - - Compras de Mercaderías de Reve</t>
  </si>
  <si>
    <t xml:space="preserve">  1610 - - Ganado Vacunos</t>
  </si>
  <si>
    <t xml:space="preserve">  1700 - - Terrenos Valor de Origen</t>
  </si>
  <si>
    <t xml:space="preserve">  1701 - - Edificios Valor de Origen</t>
  </si>
  <si>
    <t xml:space="preserve">  1702 - - Instalaciones Valor de Origen</t>
  </si>
  <si>
    <t xml:space="preserve">  1703 - - Muebles y Utiles Valor de Orig</t>
  </si>
  <si>
    <t xml:space="preserve">  1704 - - Maquinarias y Equipos Valor de</t>
  </si>
  <si>
    <t xml:space="preserve">  1705 - - Instrumental de Laboratorio Va</t>
  </si>
  <si>
    <t xml:space="preserve">  1706 - - Utiles y Herramientas Valor de</t>
  </si>
  <si>
    <t xml:space="preserve">  1707 - - Rodados Valor de Origen</t>
  </si>
  <si>
    <t xml:space="preserve">  1708 - - Equipos de Computacion y soft</t>
  </si>
  <si>
    <t xml:space="preserve">  1709 - - Obras en Curso servicios</t>
  </si>
  <si>
    <t xml:space="preserve">  1710 - - Obra en Curso Bienes</t>
  </si>
  <si>
    <t xml:space="preserve">  1711 - - Obra en Curso - Honorarios</t>
  </si>
  <si>
    <t xml:space="preserve">  1712 - - Rodados -Gtos de Patentamiento</t>
  </si>
  <si>
    <t xml:space="preserve">  1713 - - Rodados -Honorarios-</t>
  </si>
  <si>
    <t xml:space="preserve">  1800 - - ACCIONES SOCIEDADES ART.33</t>
  </si>
  <si>
    <t xml:space="preserve">  2002 - - Intereses a Proveedores Deveng</t>
  </si>
  <si>
    <t xml:space="preserve">  2112 - - Comision Agente Ext a Pagar</t>
  </si>
  <si>
    <t xml:space="preserve">  2307 - - Obra Social Luis Pasteur</t>
  </si>
  <si>
    <t xml:space="preserve">  2309 - - Obra Social Osde</t>
  </si>
  <si>
    <t xml:space="preserve">  2311 - - Labor - Obra Social Medinth</t>
  </si>
  <si>
    <t xml:space="preserve">  2314 - - Segu. de Vida a Pagar</t>
  </si>
  <si>
    <t xml:space="preserve">  2315 - - Deudas Sociales</t>
  </si>
  <si>
    <t xml:space="preserve">  2319 - - CUENTA PUENTE TICKETS</t>
  </si>
  <si>
    <t xml:space="preserve">  2322 - - Segu. de Sep. a Pagar</t>
  </si>
  <si>
    <t xml:space="preserve">  2402 - - Retencion de Ganancias</t>
  </si>
  <si>
    <t xml:space="preserve">  2407 - - Retencion SUSS</t>
  </si>
  <si>
    <t xml:space="preserve">  2409 - - Anticipo Desp. - Honorarios</t>
  </si>
  <si>
    <t xml:space="preserve">  2410 - - Retencion IVA</t>
  </si>
  <si>
    <t xml:space="preserve">  2503 - - Merchandising</t>
  </si>
  <si>
    <t xml:space="preserve">  2600 - - Fletes Materia Prima</t>
  </si>
  <si>
    <t xml:space="preserve">  2601 - - Materiales y envase ( Gtos)</t>
  </si>
  <si>
    <t xml:space="preserve">  2701 - - Edificios V.O. -FC M-</t>
  </si>
  <si>
    <t xml:space="preserve">  2702 - - Instalaciones V.O. -Fc M-</t>
  </si>
  <si>
    <t xml:space="preserve">  2703 - - M.y Utiles V.O - FC M</t>
  </si>
  <si>
    <t xml:space="preserve">  2709 - - Obras en Curso servicios - FC</t>
  </si>
  <si>
    <t xml:space="preserve">  2710 - - Obra en Curso Bienes   - Fc M</t>
  </si>
  <si>
    <t xml:space="preserve">  3409 - - Anticipos Prov.-Exentos</t>
  </si>
  <si>
    <t xml:space="preserve">  3503 - - Plan Fidelización</t>
  </si>
  <si>
    <t xml:space="preserve">  3520 - - Retencion Ganancias</t>
  </si>
  <si>
    <t xml:space="preserve">  4205 - - Descuentos Financ Obtenidos</t>
  </si>
  <si>
    <t xml:space="preserve">  4301 - - Ingresos Varios</t>
  </si>
  <si>
    <t xml:space="preserve">  4306 - - Recupero de Seguros</t>
  </si>
  <si>
    <t xml:space="preserve">  4307 - - Recupero de Gastos- ex</t>
  </si>
  <si>
    <t xml:space="preserve">  4315 - - Subsidios Ganados</t>
  </si>
  <si>
    <t xml:space="preserve">  4409 - - Anticipos Gastos Desp.</t>
  </si>
  <si>
    <t xml:space="preserve">  4501 - - Publicidad</t>
  </si>
  <si>
    <t xml:space="preserve">  4506 - - Acciones con clientes</t>
  </si>
  <si>
    <t xml:space="preserve">  4507 - - Acciones con clientes - Exenta</t>
  </si>
  <si>
    <t xml:space="preserve">  5007 - - Cargas Sociales</t>
  </si>
  <si>
    <t xml:space="preserve">  5008 - - Honorarios - serv</t>
  </si>
  <si>
    <t xml:space="preserve">  5009 - - Personal Temporario</t>
  </si>
  <si>
    <t xml:space="preserve">  5010 - - Búsqueda y Selección de Person</t>
  </si>
  <si>
    <t xml:space="preserve">  5011 - - Asistencia Medica</t>
  </si>
  <si>
    <t xml:space="preserve">  5012 - - Ropa de Trabajo</t>
  </si>
  <si>
    <t xml:space="preserve">  5013 - - Capacitacion</t>
  </si>
  <si>
    <t xml:space="preserve">  5017 - - Beneficios al Personal</t>
  </si>
  <si>
    <t xml:space="preserve">  5018 - - Eventos de RRHH</t>
  </si>
  <si>
    <t xml:space="preserve">  5020 - - Comunicaciones</t>
  </si>
  <si>
    <t xml:space="preserve">  5021 - - Recupero de Remuneraciones</t>
  </si>
  <si>
    <t xml:space="preserve">  5101 - - AMORTIZACIONES EDIFICIOS</t>
  </si>
  <si>
    <t xml:space="preserve">  5102 - - AMORTIZACIONES INSTALACIONES</t>
  </si>
  <si>
    <t xml:space="preserve">  5103 - - AMORTIZACIONES MUEBLES Y UTILE</t>
  </si>
  <si>
    <t xml:space="preserve">  5104 - - AMORTIZACIONES MAQUINAS Y EQUI</t>
  </si>
  <si>
    <t xml:space="preserve">  5105 - - AMORTIZACIONES INSTRUMENTAL LA</t>
  </si>
  <si>
    <t xml:space="preserve">  5106 - - AMORTIZACIONES UTILES Y HERRAM</t>
  </si>
  <si>
    <t xml:space="preserve">  5107 - - AMORTIZACIONES RODADOS</t>
  </si>
  <si>
    <t xml:space="preserve">  5108 - -  AMORTIZACIONES EQ. COMPUTACIO</t>
  </si>
  <si>
    <t xml:space="preserve">  5201 - - Limpieza Bs</t>
  </si>
  <si>
    <t xml:space="preserve">  5203 - - Herramientas y Repuestos</t>
  </si>
  <si>
    <t xml:space="preserve">  5205 - - Insumos de Produccion / Mat au</t>
  </si>
  <si>
    <t xml:space="preserve">  5207 - - Animales de Laboratorio</t>
  </si>
  <si>
    <t xml:space="preserve">  5209 - - Mant. de Edificios - serv</t>
  </si>
  <si>
    <t xml:space="preserve">  5210 - - Mant. y Rep. de Maq. (Servicio</t>
  </si>
  <si>
    <t xml:space="preserve">  5211 - - Calibracion</t>
  </si>
  <si>
    <t xml:space="preserve">  5212 - - Materiales de Deposito</t>
  </si>
  <si>
    <t xml:space="preserve">  5213 - - Tratamiento de Residuos</t>
  </si>
  <si>
    <t xml:space="preserve">  5214 - - Validacion</t>
  </si>
  <si>
    <t xml:space="preserve">  5301 - - Comedor y Cafeteria</t>
  </si>
  <si>
    <t xml:space="preserve">  5302 - - Telefono y Fax</t>
  </si>
  <si>
    <t xml:space="preserve">  5303 - - Seguros</t>
  </si>
  <si>
    <t xml:space="preserve">  5305 - - Gas</t>
  </si>
  <si>
    <t xml:space="preserve">  5306 - - Vigiliancia y Seguridad</t>
  </si>
  <si>
    <t xml:space="preserve">  5307 - - Recupero de Gastos - Bs</t>
  </si>
  <si>
    <t xml:space="preserve">  5402 - - Servicios Terceros</t>
  </si>
  <si>
    <t xml:space="preserve">  5403 - - Inocuidad - Toxicidad Inespecí</t>
  </si>
  <si>
    <t xml:space="preserve">  5404 - - Seguridad - Toxicidad Expecífi</t>
  </si>
  <si>
    <t xml:space="preserve">  5405 - - Potencia en Ratones</t>
  </si>
  <si>
    <t xml:space="preserve">  5406 - - Potencia en Cobayos</t>
  </si>
  <si>
    <t xml:space="preserve">  5407 - - Potencia en Hamster</t>
  </si>
  <si>
    <t xml:space="preserve">  5408 - - Test de Berlín</t>
  </si>
  <si>
    <t xml:space="preserve">  5409 - - Control de Materias Primas</t>
  </si>
  <si>
    <t xml:space="preserve">  5410 - - Potencia Virales</t>
  </si>
  <si>
    <t xml:space="preserve">  5414 - - Estabilidad</t>
  </si>
  <si>
    <t xml:space="preserve">  5502 - - Contenidos tecnicos propios</t>
  </si>
  <si>
    <t xml:space="preserve">  5503 - - Otros Elementos de Promoc.- bs</t>
  </si>
  <si>
    <t xml:space="preserve">  5504 - - Diseño Originales Packaging</t>
  </si>
  <si>
    <t xml:space="preserve">  5505 - - Convenciones</t>
  </si>
  <si>
    <t xml:space="preserve">  5506 - - Auspicio</t>
  </si>
  <si>
    <t xml:space="preserve">  5605 - - Comisiones Comerciales</t>
  </si>
  <si>
    <t xml:space="preserve">  5606 - - Gastos de Exportacion</t>
  </si>
  <si>
    <t xml:space="preserve">  5607 - - ARANCEL EXPORTACION</t>
  </si>
  <si>
    <t xml:space="preserve">  5608 - - Regalias sobre Ventas</t>
  </si>
  <si>
    <t xml:space="preserve">  5610 - - Mercaderia en Consignacion</t>
  </si>
  <si>
    <t xml:space="preserve">  5702 - - Estudios Clinicos - Servicios</t>
  </si>
  <si>
    <t xml:space="preserve">  5705 - - Reactivos de Control</t>
  </si>
  <si>
    <t xml:space="preserve">  5706 - - Patentes - Gtos</t>
  </si>
  <si>
    <t xml:space="preserve">  5707 - - Patentes - Hon</t>
  </si>
  <si>
    <t xml:space="preserve">  5800 - - Atencion a Terceros - BS</t>
  </si>
  <si>
    <t xml:space="preserve">  5801 - - Hospedajes y Comidas - grav</t>
  </si>
  <si>
    <t xml:space="preserve">  5802 - - Movilidad y Viaticos</t>
  </si>
  <si>
    <t xml:space="preserve">  5804 - - Gtos de Rodados - serv - Empre</t>
  </si>
  <si>
    <t xml:space="preserve">  5805 - - Patentes Automotor</t>
  </si>
  <si>
    <t xml:space="preserve">  5806 - - Fletes</t>
  </si>
  <si>
    <t xml:space="preserve">  5807 - - Serv. de Motos y Remises</t>
  </si>
  <si>
    <t xml:space="preserve">  5808 - - Marcas  - gtos</t>
  </si>
  <si>
    <t xml:space="preserve">  5810 - - Atencion a Terceros - serv</t>
  </si>
  <si>
    <t xml:space="preserve">  5811 - - Afiliaciones</t>
  </si>
  <si>
    <t xml:space="preserve">  5812 - - Papeleria y Libreria</t>
  </si>
  <si>
    <t xml:space="preserve">  5813 - - Pasajes</t>
  </si>
  <si>
    <t xml:space="preserve">  5814 - - Suscripciones Medicas y Libros</t>
  </si>
  <si>
    <t xml:space="preserve">  5816 - - Alquileres</t>
  </si>
  <si>
    <t xml:space="preserve">  5817 - - Toners y cartuchos</t>
  </si>
  <si>
    <t xml:space="preserve">  5818 - - Mat y Elementos de Computacion</t>
  </si>
  <si>
    <t xml:space="preserve">  5819 - - Franqueo y Courrier</t>
  </si>
  <si>
    <t xml:space="preserve">  5820 - - Aranceles SENASA</t>
  </si>
  <si>
    <t xml:space="preserve">  5821 - - Seguridad Industrial</t>
  </si>
  <si>
    <t xml:space="preserve">  5822 - - Certificaciones</t>
  </si>
  <si>
    <t xml:space="preserve">  5826 - - Otros Egresos - serv</t>
  </si>
  <si>
    <t xml:space="preserve">  5827 - - Gastos Judiciales</t>
  </si>
  <si>
    <t xml:space="preserve">  5828 - - Donaciones- exentas</t>
  </si>
  <si>
    <t xml:space="preserve">  5830 - - Siniestros- bs</t>
  </si>
  <si>
    <t xml:space="preserve">  5831 - - Otros Costos Gan. Vac. bs</t>
  </si>
  <si>
    <t xml:space="preserve">  5832 - - Otros Costos ganad vac.- serv</t>
  </si>
  <si>
    <t xml:space="preserve">  5833 - - Congresos</t>
  </si>
  <si>
    <t xml:space="preserve">  5834 - - IVA Credito Fiscal 27% Prorrat</t>
  </si>
  <si>
    <t xml:space="preserve">  5835 - - IVA Credito Fiscal 27% Perdida</t>
  </si>
  <si>
    <t xml:space="preserve">  5836 - - IVA Credito Fiscal 10,5</t>
  </si>
  <si>
    <t xml:space="preserve">  5837 - - IVA Credito Fiscal 10,5 Prorra</t>
  </si>
  <si>
    <t xml:space="preserve">  5838 - - IVA Credito Fiscal 10,5 Perdid</t>
  </si>
  <si>
    <t xml:space="preserve">  5839 - - Iva Credito Fiscal 21% Importa</t>
  </si>
  <si>
    <t xml:space="preserve">  5840 - - IVA C.F 21% Import. Prorrateo</t>
  </si>
  <si>
    <t xml:space="preserve">  5841 - - IVA C.F 21% Importac. Perdida</t>
  </si>
  <si>
    <t xml:space="preserve">  5842 - - IVA C.F 21% Bs.Uso</t>
  </si>
  <si>
    <t xml:space="preserve">  5843 - - IVA C.F 21% Bs.Uso. Prorrateo</t>
  </si>
  <si>
    <t xml:space="preserve">  5844 - - IVA C.F. 21% Bs. Uso - Pedida</t>
  </si>
  <si>
    <t xml:space="preserve">  5845 - - IVA C.F 10,5 . Bs.Uso -</t>
  </si>
  <si>
    <t xml:space="preserve">  5846 - - IVA C.F 10,5 - Bs. Uso - Prorr</t>
  </si>
  <si>
    <t xml:space="preserve">  5847 - - IVA C.F 10,5 - Bs.Uso - Perdid</t>
  </si>
  <si>
    <t xml:space="preserve">  5848 - - IVA C.F 10,5 - Prorrateo</t>
  </si>
  <si>
    <t xml:space="preserve">  5849 - - IVA C.F 10,5 - Directo</t>
  </si>
  <si>
    <t xml:space="preserve">  5850 - - Iva C.F 10,5 - Bs.Uso - Direct</t>
  </si>
  <si>
    <t xml:space="preserve">  5851 - - IVA Credito Fiscal 21%</t>
  </si>
  <si>
    <t xml:space="preserve">  5852 - - IVA Credito Fiscal 21% Prorrat</t>
  </si>
  <si>
    <t xml:space="preserve">  5853 - - IVA Credito Fiscal 21% Perdida</t>
  </si>
  <si>
    <t xml:space="preserve">  5854 - - IVA Credito Fiscal 27%</t>
  </si>
  <si>
    <t xml:space="preserve">  5855 - - IVA Credito Fiscal 27% Prorrat</t>
  </si>
  <si>
    <t xml:space="preserve">  5856 - - IVA Credito Fiscal 27% Perdida</t>
  </si>
  <si>
    <t xml:space="preserve">  5857 - - IVA Credito Fiscal 27%</t>
  </si>
  <si>
    <t xml:space="preserve">  5858 - - Iva C.F 10,5 Bs.Uso Prorrateo</t>
  </si>
  <si>
    <t xml:space="preserve">  5859 - - IVA 10.50% BS DE USO PERDIDA</t>
  </si>
  <si>
    <t xml:space="preserve">  5860 - - IVA 10.5% Perdida</t>
  </si>
  <si>
    <t xml:space="preserve">  5861 - - Registros - Gtos</t>
  </si>
  <si>
    <t xml:space="preserve">  5901 - - Gastos Bancarios - Locales</t>
  </si>
  <si>
    <t xml:space="preserve">  5904 - - Intereses de Proveedores</t>
  </si>
  <si>
    <t xml:space="preserve">  5905 - - Intereses, Multas y Recargos</t>
  </si>
  <si>
    <t xml:space="preserve">  5906 - - Intereses Financieros</t>
  </si>
  <si>
    <t xml:space="preserve">  5907 - - Diferencia de Cambio Perdida</t>
  </si>
  <si>
    <t xml:space="preserve">  5908 - - Gtos Bancarios - Importacion</t>
  </si>
  <si>
    <t xml:space="preserve">  5909 - - Gtos Bancarios - exportacion</t>
  </si>
  <si>
    <t xml:space="preserve">  5923 - - Intereses Fiscales</t>
  </si>
  <si>
    <t xml:space="preserve">  5924 - - Resultado Compra de Acciones</t>
  </si>
  <si>
    <t xml:space="preserve">  5930 - - Impuesto al Sello</t>
  </si>
  <si>
    <t xml:space="preserve">  5931 - - Impuestos Varios</t>
  </si>
  <si>
    <t xml:space="preserve">  5932 - - Impuestos Tasas y Contribucion</t>
  </si>
  <si>
    <t xml:space="preserve">  5933 - - Impuesto a las Ctas Ctes - deb</t>
  </si>
  <si>
    <t xml:space="preserve">  5934 - - Impuesto a las Ganancias</t>
  </si>
  <si>
    <t xml:space="preserve">  5935 - - Impuesto Ingresos Brutos</t>
  </si>
  <si>
    <t xml:space="preserve">  5936 - - Gastos Rodados Ganado Vacuno</t>
  </si>
  <si>
    <t xml:space="preserve">  5937 - - HOSPEDAJES Y COMIDAS GANADO VA</t>
  </si>
  <si>
    <t xml:space="preserve">  5944 - - Otras salidas de Bienes de cam</t>
  </si>
  <si>
    <t xml:space="preserve">  6011 - - Asistencia Medica Bs.</t>
  </si>
  <si>
    <t xml:space="preserve">  6012 - - Ropa de Trabajo Fc M</t>
  </si>
  <si>
    <t xml:space="preserve">  6201 - - Limpieza (Servicio)</t>
  </si>
  <si>
    <t xml:space="preserve">  6204 - - Agua Calidad Inyectable - Serv</t>
  </si>
  <si>
    <t xml:space="preserve">  6205 - - Banco de Antigenos - Bienes</t>
  </si>
  <si>
    <t xml:space="preserve">  6209 - - Mant.de Edificios - FM - serv</t>
  </si>
  <si>
    <t xml:space="preserve">  6210 - - Mant. y R.M (Servicio - FM</t>
  </si>
  <si>
    <t xml:space="preserve">  6211 - - Mant. de edificios Bs</t>
  </si>
  <si>
    <t xml:space="preserve">  6304 - - Luz</t>
  </si>
  <si>
    <t xml:space="preserve">  6307 - - Recupero de Gastos - Servicios</t>
  </si>
  <si>
    <t xml:space="preserve">  6402 - - Servicios Terceros -Fc M-</t>
  </si>
  <si>
    <t xml:space="preserve">  6504 - - SPN</t>
  </si>
  <si>
    <t xml:space="preserve">  6505 - - Convenciones Fc M</t>
  </si>
  <si>
    <t xml:space="preserve">  6506 - - Exposiciones y Remates</t>
  </si>
  <si>
    <t xml:space="preserve">  6507 - - Resp. Social empresaria</t>
  </si>
  <si>
    <t xml:space="preserve">  6606 - - Derechos de Exportacion</t>
  </si>
  <si>
    <t xml:space="preserve">  6702 - - Estudios clinicos Biologicos</t>
  </si>
  <si>
    <t xml:space="preserve">  6803 - - Gtos de Rod. - Autos  Particul</t>
  </si>
  <si>
    <t xml:space="preserve">  6804 - - Gastos Rodados Bs. Empresa</t>
  </si>
  <si>
    <t xml:space="preserve">  6806 - - Fletes - Aftosa</t>
  </si>
  <si>
    <t xml:space="preserve">  6808 - - Marcas  - Hon</t>
  </si>
  <si>
    <t xml:space="preserve">  6813 - - Pasajes Internacionales</t>
  </si>
  <si>
    <t xml:space="preserve">  6820 - - Serv. Requerido Senasa</t>
  </si>
  <si>
    <t xml:space="preserve">  6825 - - Faltante de CAJA</t>
  </si>
  <si>
    <t xml:space="preserve">  6828 - - Donaciones-Gravadas</t>
  </si>
  <si>
    <t xml:space="preserve">  6831 - - Otros costos -serv</t>
  </si>
  <si>
    <t xml:space="preserve">  6832 - - Hoteleria Ganado</t>
  </si>
  <si>
    <t xml:space="preserve">  6833 - - OTROS COSTOS - BS</t>
  </si>
  <si>
    <t xml:space="preserve">  6861 - - Registros - Hon</t>
  </si>
  <si>
    <t xml:space="preserve">  7201 - - Limpieza de Oficinas</t>
  </si>
  <si>
    <t xml:space="preserve">  7205 - - Banco Antigenos - Servicios</t>
  </si>
  <si>
    <t xml:space="preserve">  7210 - - Servicios Terceros Mantenimien</t>
  </si>
  <si>
    <t xml:space="preserve">  7402 - - Servicios de Consultoría</t>
  </si>
  <si>
    <t xml:space="preserve">  7503 - - Otros elementos de Prom -  ser</t>
  </si>
  <si>
    <t xml:space="preserve">  7506 - - REmates</t>
  </si>
  <si>
    <t xml:space="preserve">  7606 - - Fletes de exportacion</t>
  </si>
  <si>
    <t xml:space="preserve">  7607 - - Fletes de Expotacion - grabada</t>
  </si>
  <si>
    <t xml:space="preserve">  7702 - - Estudios clinicos farma</t>
  </si>
  <si>
    <t xml:space="preserve">  7801 - - Hospedajes y Comidas Grav -FC</t>
  </si>
  <si>
    <t xml:space="preserve">  7806 - - Fletes Mixing</t>
  </si>
  <si>
    <t xml:space="preserve">  7820 - - Serv. Requerido Senasa  Export</t>
  </si>
  <si>
    <t xml:space="preserve">  7831 - - Otros costos -serv      Fc M</t>
  </si>
  <si>
    <t xml:space="preserve">  7832 - - Alimento Ganado</t>
  </si>
  <si>
    <t xml:space="preserve">  7833 - - OTROS COSTOS - BS    - FC M</t>
  </si>
  <si>
    <t xml:space="preserve">  8503 - - Fee agencia de publicidad</t>
  </si>
  <si>
    <t xml:space="preserve">  8504 - - Promociones sobre Productos</t>
  </si>
  <si>
    <t xml:space="preserve">  8506 - - Biosolidarios</t>
  </si>
  <si>
    <t xml:space="preserve">  8606 - - Materia Prima Honorarios</t>
  </si>
  <si>
    <t xml:space="preserve">  8832 - - Fletes - Ganado</t>
  </si>
  <si>
    <t xml:space="preserve">  9000 - - Ret IIBB - Bs. AS</t>
  </si>
  <si>
    <t xml:space="preserve">  9002 - - Compensacion entre cuentas</t>
  </si>
  <si>
    <t xml:space="preserve">  9501 - - Informatica WEB</t>
  </si>
  <si>
    <t xml:space="preserve">  9503 - - Reuniones Propias</t>
  </si>
  <si>
    <t xml:space="preserve">  9506 - - Participacion en Expo. Bienes</t>
  </si>
  <si>
    <t xml:space="preserve">  9606 - - Gtos de exportacion - Honorari</t>
  </si>
  <si>
    <t xml:space="preserve">  9831 - - Personal Temporario Ganado</t>
  </si>
  <si>
    <t xml:space="preserve">  9832 - - Vigilancia - Ganado</t>
  </si>
  <si>
    <t xml:space="preserve">  9997 - - IVA PERDIDA</t>
  </si>
  <si>
    <t xml:space="preserve">  9999 - - CAnje de Valores</t>
  </si>
  <si>
    <t>IVA</t>
  </si>
  <si>
    <t>Ganancias</t>
  </si>
  <si>
    <t>SI</t>
  </si>
  <si>
    <t>NO</t>
  </si>
  <si>
    <t>Responsable Inscripto</t>
  </si>
  <si>
    <t>Adjuntar constancia vigente</t>
  </si>
  <si>
    <t>Adjuntar constancia vigente (CM01 y CM05 de corresponder)</t>
  </si>
  <si>
    <t>Categoría SUSS:</t>
  </si>
  <si>
    <t>Agte de Percepción (ex RG 3337):</t>
  </si>
  <si>
    <t>Excluido de Ret/Percep.:</t>
  </si>
  <si>
    <t>Código AFIP Reproweb:</t>
  </si>
  <si>
    <t xml:space="preserve">Agte de Retención (ex RG 18): </t>
  </si>
  <si>
    <t>Prov. Buenos Aires</t>
  </si>
  <si>
    <t>Córdoba</t>
  </si>
  <si>
    <t xml:space="preserve">Salta </t>
  </si>
  <si>
    <t>¿Corresponde retener por jursidicción?:</t>
  </si>
  <si>
    <t xml:space="preserve">Corrientes </t>
  </si>
  <si>
    <t>Misiones</t>
  </si>
  <si>
    <t>Nota: Ante cualquier tratamiento especial frente al régimen de retención en alguna jurisdicción, adjuntar las constancias correspondientes.</t>
  </si>
  <si>
    <t>Categoría II.BB.:</t>
  </si>
  <si>
    <t>Fiscales y Contables</t>
  </si>
  <si>
    <t>IVA Categoria:</t>
  </si>
  <si>
    <t>CUIT</t>
  </si>
  <si>
    <t>Condicinoes adicionales</t>
  </si>
  <si>
    <t>Categoria</t>
  </si>
  <si>
    <t>Retenciones</t>
  </si>
  <si>
    <t>Imputacion habitual</t>
  </si>
  <si>
    <t>Liberacion Ret Gananc.</t>
  </si>
  <si>
    <t>%</t>
  </si>
  <si>
    <t>Vto.</t>
  </si>
  <si>
    <t>Red. Retenc. IVA</t>
  </si>
  <si>
    <t>Liberacion Ret SUSS</t>
  </si>
  <si>
    <t>Excluido Retenc SUSS</t>
  </si>
  <si>
    <t>Excluido Reg General SUSS</t>
  </si>
  <si>
    <t>Sustitutivo Retenc.IVA</t>
  </si>
  <si>
    <t>Retenciones de IIBB</t>
  </si>
  <si>
    <t>Buesno Aires</t>
  </si>
  <si>
    <t>Corrientes</t>
  </si>
  <si>
    <t>L</t>
  </si>
  <si>
    <t>Local - Convenio</t>
  </si>
  <si>
    <t>Provedor habitual:</t>
  </si>
  <si>
    <t>Lugar de entrega:</t>
  </si>
  <si>
    <t>Datos Generales:</t>
  </si>
  <si>
    <t>-</t>
  </si>
  <si>
    <t>% Reducción</t>
  </si>
  <si>
    <t>Vto Reducción</t>
  </si>
  <si>
    <t>Centro de Costo</t>
  </si>
  <si>
    <t>checa</t>
  </si>
  <si>
    <t>regalos</t>
  </si>
  <si>
    <t>CC</t>
  </si>
  <si>
    <t>Descripc Centro</t>
  </si>
  <si>
    <t xml:space="preserve">Biogenesis Bago S.A dispone de una casilla de correo exclusiva para obtener información sobre los pagos y estados de los </t>
  </si>
  <si>
    <r>
      <t xml:space="preserve">comprobantes, la cual es: </t>
    </r>
    <r>
      <rPr>
        <b/>
        <sz val="11"/>
        <color rgb="FF0070C0"/>
        <rFont val="Book Antiqua"/>
        <family val="1"/>
      </rPr>
      <t>consultaproveedores@biogenesisbago.com</t>
    </r>
  </si>
  <si>
    <t>Es importante que al realizar la consulta se aclare: El Nro de proveedor, Nro. de Cuit, razón social y las facturas cuyo estado desea conocer.</t>
  </si>
  <si>
    <t>Datos a completar por el proveedor</t>
  </si>
  <si>
    <t>Información Dto Impuestos</t>
  </si>
  <si>
    <t>Donaciones-Gravadas - - -   6828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</si>
</sst>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u/>
      <sz val="13"/>
      <color theme="1"/>
      <name val="Book Antiqua"/>
      <family val="1"/>
    </font>
    <font>
      <b/>
      <sz val="16"/>
      <color theme="1"/>
      <name val="Book Antiqua"/>
      <family val="1"/>
    </font>
    <font>
      <b/>
      <sz val="9"/>
      <color theme="1"/>
      <name val="Arial"/>
      <family val="2"/>
    </font>
    <font>
      <b/>
      <sz val="10"/>
      <name val="Tahoma"/>
      <family val="2"/>
    </font>
    <font>
      <sz val="11"/>
      <color theme="1"/>
      <name val="Arial"/>
      <family val="2"/>
    </font>
    <font>
      <b/>
      <u/>
      <sz val="9"/>
      <color theme="1"/>
      <name val="Arial"/>
      <family val="2"/>
    </font>
    <font>
      <sz val="22"/>
      <color theme="1"/>
      <name val="Arial"/>
      <family val="2"/>
    </font>
    <font>
      <b/>
      <u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theme="1"/>
      <name val="Arial"/>
      <family val="2"/>
    </font>
    <font>
      <b/>
      <sz val="16"/>
      <color theme="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70C0"/>
      <name val="Book Antiqua"/>
      <family val="1"/>
    </font>
    <font>
      <sz val="8"/>
      <color theme="1"/>
      <name val="Arial"/>
      <family val="2"/>
    </font>
    <font>
      <sz val="16"/>
      <name val="Arial"/>
      <family val="2"/>
    </font>
    <font>
      <sz val="9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9"/>
      <name val="Tahoma"/>
      <family val="2"/>
    </font>
    <font>
      <b/>
      <sz val="10"/>
      <color theme="1"/>
      <name val="Arial"/>
      <family val="2"/>
    </font>
    <font>
      <u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A4A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71"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10" fillId="0" borderId="0" xfId="0" applyFont="1"/>
    <xf numFmtId="0" fontId="5" fillId="0" borderId="19" xfId="0" applyFont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11" fillId="0" borderId="0" xfId="0" applyFont="1"/>
    <xf numFmtId="9" fontId="0" fillId="0" borderId="0" xfId="0" applyNumberFormat="1"/>
    <xf numFmtId="0" fontId="0" fillId="3" borderId="0" xfId="0" applyFill="1" applyAlignment="1"/>
    <xf numFmtId="0" fontId="0" fillId="0" borderId="0" xfId="0" applyAlignment="1">
      <alignment wrapText="1"/>
    </xf>
    <xf numFmtId="0" fontId="5" fillId="2" borderId="33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28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8" borderId="32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32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1"/>
    <xf numFmtId="0" fontId="17" fillId="0" borderId="0" xfId="1" applyFont="1"/>
    <xf numFmtId="0" fontId="18" fillId="0" borderId="0" xfId="1" applyFont="1" applyAlignment="1">
      <alignment horizontal="center"/>
    </xf>
    <xf numFmtId="0" fontId="5" fillId="8" borderId="13" xfId="0" applyFont="1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/>
    <xf numFmtId="0" fontId="10" fillId="0" borderId="14" xfId="0" applyFont="1" applyBorder="1"/>
    <xf numFmtId="0" fontId="8" fillId="0" borderId="0" xfId="0" applyFont="1" applyBorder="1" applyAlignment="1"/>
    <xf numFmtId="0" fontId="8" fillId="0" borderId="32" xfId="0" applyFont="1" applyBorder="1" applyAlignment="1"/>
    <xf numFmtId="0" fontId="8" fillId="0" borderId="27" xfId="0" applyFont="1" applyBorder="1" applyAlignment="1"/>
    <xf numFmtId="0" fontId="21" fillId="0" borderId="0" xfId="1" applyFont="1"/>
    <xf numFmtId="0" fontId="5" fillId="2" borderId="3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2" fillId="0" borderId="27" xfId="0" applyFont="1" applyBorder="1"/>
    <xf numFmtId="0" fontId="22" fillId="0" borderId="0" xfId="0" applyFont="1" applyBorder="1"/>
    <xf numFmtId="0" fontId="22" fillId="0" borderId="0" xfId="0" applyFont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" fillId="10" borderId="2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5" fillId="7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7" borderId="26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7" borderId="25" xfId="0" applyFont="1" applyFill="1" applyBorder="1" applyAlignment="1">
      <alignment horizontal="left" vertical="center"/>
    </xf>
    <xf numFmtId="0" fontId="25" fillId="7" borderId="2" xfId="0" applyFont="1" applyFill="1" applyBorder="1" applyAlignment="1">
      <alignment horizontal="left" vertical="center"/>
    </xf>
    <xf numFmtId="0" fontId="25" fillId="7" borderId="2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12" borderId="33" xfId="0" applyFont="1" applyFill="1" applyBorder="1" applyAlignment="1">
      <alignment vertical="center"/>
    </xf>
    <xf numFmtId="0" fontId="25" fillId="12" borderId="7" xfId="0" applyFont="1" applyFill="1" applyBorder="1" applyAlignment="1">
      <alignment vertical="center"/>
    </xf>
    <xf numFmtId="0" fontId="25" fillId="12" borderId="28" xfId="0" applyFont="1" applyFill="1" applyBorder="1" applyAlignment="1">
      <alignment vertical="center"/>
    </xf>
    <xf numFmtId="0" fontId="25" fillId="12" borderId="34" xfId="0" applyFont="1" applyFill="1" applyBorder="1" applyAlignment="1">
      <alignment vertical="center"/>
    </xf>
    <xf numFmtId="0" fontId="25" fillId="12" borderId="9" xfId="0" applyFont="1" applyFill="1" applyBorder="1" applyAlignment="1">
      <alignment vertical="center"/>
    </xf>
    <xf numFmtId="0" fontId="25" fillId="7" borderId="27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" fillId="11" borderId="41" xfId="0" applyFont="1" applyFill="1" applyBorder="1" applyAlignment="1">
      <alignment vertical="center"/>
    </xf>
    <xf numFmtId="0" fontId="25" fillId="7" borderId="36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7" borderId="36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0" fontId="25" fillId="0" borderId="24" xfId="0" applyFont="1" applyBorder="1" applyAlignment="1">
      <alignment horizontal="right" vertical="center"/>
    </xf>
    <xf numFmtId="49" fontId="30" fillId="13" borderId="17" xfId="2" applyNumberFormat="1" applyFont="1" applyFill="1" applyBorder="1" applyAlignment="1">
      <alignment horizontal="center" vertical="center"/>
    </xf>
    <xf numFmtId="0" fontId="0" fillId="0" borderId="5" xfId="0" applyBorder="1"/>
    <xf numFmtId="0" fontId="23" fillId="0" borderId="0" xfId="0" applyFont="1" applyBorder="1" applyAlignment="1">
      <alignment vertical="center"/>
    </xf>
    <xf numFmtId="0" fontId="26" fillId="0" borderId="0" xfId="0" applyFont="1" applyBorder="1"/>
    <xf numFmtId="0" fontId="23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/>
    </xf>
    <xf numFmtId="0" fontId="27" fillId="11" borderId="5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2" xfId="0" applyFont="1" applyFill="1" applyBorder="1" applyAlignment="1">
      <alignment horizontal="left" vertical="center"/>
    </xf>
    <xf numFmtId="0" fontId="25" fillId="7" borderId="39" xfId="0" applyFont="1" applyFill="1" applyBorder="1" applyAlignment="1">
      <alignment horizontal="left" vertical="center"/>
    </xf>
    <xf numFmtId="0" fontId="25" fillId="7" borderId="24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7" borderId="23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3">
    <dxf>
      <font>
        <color theme="0"/>
      </font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A4A0"/>
      <color rgb="FF00B8B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to. CAP'!A1"/><Relationship Id="rId2" Type="http://schemas.openxmlformats.org/officeDocument/2006/relationships/hyperlink" Target="#'Dto. Imp'!A1"/><Relationship Id="rId1" Type="http://schemas.openxmlformats.org/officeDocument/2006/relationships/image" Target="../media/image1.png"/><Relationship Id="rId4" Type="http://schemas.openxmlformats.org/officeDocument/2006/relationships/hyperlink" Target="#'Dto. Compr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298081</xdr:colOff>
      <xdr:row>0</xdr:row>
      <xdr:rowOff>44023</xdr:rowOff>
    </xdr:from>
    <xdr:to>
      <xdr:col>1</xdr:col>
      <xdr:colOff>2047356</xdr:colOff>
      <xdr:row>6</xdr:row>
      <xdr:rowOff>149678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081" y="44023"/>
          <a:ext cx="2089454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639535</xdr:colOff>
      <xdr:row>15</xdr:row>
      <xdr:rowOff>176892</xdr:rowOff>
    </xdr:from>
    <xdr:to>
      <xdr:col>26</xdr:col>
      <xdr:colOff>1374321</xdr:colOff>
      <xdr:row>18</xdr:row>
      <xdr:rowOff>40821</xdr:rowOff>
    </xdr:to>
    <xdr:sp macro="" textlink="">
      <xdr:nvSpPr>
        <xdr:cNvPr id="2" name="1 Esquina doblada">
          <a:hlinkClick xmlns:r="http://schemas.openxmlformats.org/officeDocument/2006/relationships" r:id="rId2"/>
        </xdr:cNvPr>
        <xdr:cNvSpPr/>
      </xdr:nvSpPr>
      <xdr:spPr>
        <a:xfrm>
          <a:off x="14913428" y="3184071"/>
          <a:ext cx="2653393" cy="449036"/>
        </a:xfrm>
        <a:prstGeom prst="foldedCorner">
          <a:avLst/>
        </a:prstGeom>
        <a:gradFill>
          <a:gsLst>
            <a:gs pos="49000">
              <a:schemeClr val="accent1">
                <a:tint val="66000"/>
                <a:satMod val="160000"/>
              </a:schemeClr>
            </a:gs>
            <a:gs pos="79000">
              <a:schemeClr val="accent1">
                <a:tint val="44500"/>
                <a:satMod val="160000"/>
              </a:schemeClr>
            </a:gs>
            <a:gs pos="96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500" b="1"/>
            <a:t>Completar</a:t>
          </a:r>
          <a:r>
            <a:rPr lang="es-AR" sz="1500" b="1" baseline="0"/>
            <a:t> formulario</a:t>
          </a:r>
          <a:endParaRPr lang="es-AR" sz="1500" b="1"/>
        </a:p>
      </xdr:txBody>
    </xdr:sp>
    <xdr:clientData/>
  </xdr:twoCellAnchor>
  <xdr:twoCellAnchor>
    <xdr:from>
      <xdr:col>23</xdr:col>
      <xdr:colOff>710293</xdr:colOff>
      <xdr:row>23</xdr:row>
      <xdr:rowOff>138793</xdr:rowOff>
    </xdr:from>
    <xdr:to>
      <xdr:col>26</xdr:col>
      <xdr:colOff>1445079</xdr:colOff>
      <xdr:row>26</xdr:row>
      <xdr:rowOff>0</xdr:rowOff>
    </xdr:to>
    <xdr:sp macro="" textlink="">
      <xdr:nvSpPr>
        <xdr:cNvPr id="4" name="3 Esquina doblada">
          <a:hlinkClick xmlns:r="http://schemas.openxmlformats.org/officeDocument/2006/relationships" r:id="rId3"/>
        </xdr:cNvPr>
        <xdr:cNvSpPr/>
      </xdr:nvSpPr>
      <xdr:spPr>
        <a:xfrm>
          <a:off x="14181364" y="4792436"/>
          <a:ext cx="2653394" cy="908957"/>
        </a:xfrm>
        <a:prstGeom prst="foldedCorner">
          <a:avLst/>
        </a:prstGeom>
        <a:gradFill>
          <a:gsLst>
            <a:gs pos="49000">
              <a:schemeClr val="accent1">
                <a:tint val="66000"/>
                <a:satMod val="160000"/>
              </a:schemeClr>
            </a:gs>
            <a:gs pos="79000">
              <a:schemeClr val="accent1">
                <a:tint val="44500"/>
                <a:satMod val="160000"/>
              </a:schemeClr>
            </a:gs>
            <a:gs pos="96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500" b="1"/>
            <a:t>Completar</a:t>
          </a:r>
          <a:r>
            <a:rPr lang="es-AR" sz="1500" b="1" baseline="0"/>
            <a:t> formulario</a:t>
          </a:r>
          <a:endParaRPr lang="es-AR" sz="1500" b="1"/>
        </a:p>
      </xdr:txBody>
    </xdr:sp>
    <xdr:clientData/>
  </xdr:twoCellAnchor>
  <xdr:twoCellAnchor>
    <xdr:from>
      <xdr:col>23</xdr:col>
      <xdr:colOff>574221</xdr:colOff>
      <xdr:row>10</xdr:row>
      <xdr:rowOff>193221</xdr:rowOff>
    </xdr:from>
    <xdr:to>
      <xdr:col>26</xdr:col>
      <xdr:colOff>1309007</xdr:colOff>
      <xdr:row>13</xdr:row>
      <xdr:rowOff>2721</xdr:rowOff>
    </xdr:to>
    <xdr:sp macro="" textlink="">
      <xdr:nvSpPr>
        <xdr:cNvPr id="5" name="4 Esquina doblada">
          <a:hlinkClick xmlns:r="http://schemas.openxmlformats.org/officeDocument/2006/relationships" r:id="rId4"/>
        </xdr:cNvPr>
        <xdr:cNvSpPr/>
      </xdr:nvSpPr>
      <xdr:spPr>
        <a:xfrm>
          <a:off x="14848114" y="2084614"/>
          <a:ext cx="2653393" cy="449036"/>
        </a:xfrm>
        <a:prstGeom prst="foldedCorner">
          <a:avLst/>
        </a:prstGeom>
        <a:gradFill>
          <a:gsLst>
            <a:gs pos="49000">
              <a:schemeClr val="accent1">
                <a:tint val="66000"/>
                <a:satMod val="160000"/>
              </a:schemeClr>
            </a:gs>
            <a:gs pos="79000">
              <a:schemeClr val="accent1">
                <a:tint val="44500"/>
                <a:satMod val="160000"/>
              </a:schemeClr>
            </a:gs>
            <a:gs pos="96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500" b="1"/>
            <a:t>Completar</a:t>
          </a:r>
          <a:r>
            <a:rPr lang="es-AR" sz="1500" b="1" baseline="0"/>
            <a:t> formulario</a:t>
          </a:r>
          <a:endParaRPr lang="es-AR" sz="15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89647</xdr:colOff>
      <xdr:row>0</xdr:row>
      <xdr:rowOff>0</xdr:rowOff>
    </xdr:from>
    <xdr:to>
      <xdr:col>9</xdr:col>
      <xdr:colOff>369793</xdr:colOff>
      <xdr:row>6</xdr:row>
      <xdr:rowOff>56030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823" y="0"/>
          <a:ext cx="1815352" cy="997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gafs03\DATA\SHARE\Intranet\Asiento%20mode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ASIENTO"/>
      <sheetName val="CC"/>
      <sheetName val="BASE"/>
      <sheetName val="IMPUTACIONES"/>
    </sheetNames>
    <sheetDataSet>
      <sheetData sheetId="0"/>
      <sheetData sheetId="1"/>
      <sheetData sheetId="2"/>
      <sheetData sheetId="3">
        <row r="1">
          <cell r="D1" t="str">
            <v>cod_centro</v>
          </cell>
          <cell r="E1" t="str">
            <v>nombre cc</v>
          </cell>
        </row>
        <row r="2">
          <cell r="D2">
            <v>11101</v>
          </cell>
          <cell r="E2" t="str">
            <v xml:space="preserve">Celulas Aftosa                                    </v>
          </cell>
        </row>
        <row r="3">
          <cell r="D3">
            <v>11102</v>
          </cell>
          <cell r="E3" t="str">
            <v xml:space="preserve">Virus Aftosa                                      </v>
          </cell>
        </row>
        <row r="4">
          <cell r="D4">
            <v>11110</v>
          </cell>
          <cell r="E4" t="str">
            <v xml:space="preserve">Virologia                                         </v>
          </cell>
        </row>
        <row r="5">
          <cell r="D5">
            <v>11111</v>
          </cell>
          <cell r="E5" t="str">
            <v xml:space="preserve">Bacterias                                         </v>
          </cell>
        </row>
        <row r="6">
          <cell r="D6">
            <v>11112</v>
          </cell>
          <cell r="E6" t="str">
            <v xml:space="preserve">BACTERIAS- VIBA                                   </v>
          </cell>
        </row>
        <row r="7">
          <cell r="D7">
            <v>11113</v>
          </cell>
          <cell r="E7" t="str">
            <v xml:space="preserve">Medios de Cultivo VIBA                            </v>
          </cell>
        </row>
        <row r="8">
          <cell r="D8">
            <v>11120</v>
          </cell>
          <cell r="E8" t="str">
            <v xml:space="preserve">Virologia II                                      </v>
          </cell>
        </row>
        <row r="9">
          <cell r="D9">
            <v>11150</v>
          </cell>
          <cell r="E9" t="str">
            <v xml:space="preserve">Envasado Garin                                    </v>
          </cell>
        </row>
        <row r="10">
          <cell r="D10">
            <v>11151</v>
          </cell>
          <cell r="E10" t="str">
            <v xml:space="preserve">Formulación                                       </v>
          </cell>
        </row>
        <row r="11">
          <cell r="D11">
            <v>11152</v>
          </cell>
          <cell r="E11" t="str">
            <v xml:space="preserve">Medios de Cultivos                                </v>
          </cell>
        </row>
        <row r="12">
          <cell r="D12">
            <v>11153</v>
          </cell>
          <cell r="E12" t="str">
            <v xml:space="preserve">Sueros                                            </v>
          </cell>
        </row>
        <row r="13">
          <cell r="D13">
            <v>11201</v>
          </cell>
          <cell r="E13" t="str">
            <v xml:space="preserve">Control de Calidad - Garin                        </v>
          </cell>
        </row>
        <row r="14">
          <cell r="D14">
            <v>11202</v>
          </cell>
          <cell r="E14" t="str">
            <v xml:space="preserve">Aseg. de la Calidad - Garin                       </v>
          </cell>
        </row>
        <row r="15">
          <cell r="D15">
            <v>11203</v>
          </cell>
          <cell r="E15" t="str">
            <v xml:space="preserve">Servicios Científicos de Tecnolog. y Manuf.       </v>
          </cell>
        </row>
        <row r="16">
          <cell r="D16">
            <v>11205</v>
          </cell>
          <cell r="E16" t="str">
            <v xml:space="preserve">Seguridad e Higiene - Garin                       </v>
          </cell>
        </row>
        <row r="17">
          <cell r="D17">
            <v>11206</v>
          </cell>
          <cell r="E17" t="str">
            <v xml:space="preserve">Mantenimiento - Garin                             </v>
          </cell>
        </row>
        <row r="18">
          <cell r="D18">
            <v>11207</v>
          </cell>
          <cell r="E18" t="str">
            <v xml:space="preserve">Intendencia - Garin                               </v>
          </cell>
        </row>
        <row r="19">
          <cell r="D19">
            <v>11208</v>
          </cell>
          <cell r="E19" t="str">
            <v xml:space="preserve">Dirección de Operaciones Garín                    </v>
          </cell>
        </row>
        <row r="20">
          <cell r="D20">
            <v>11209</v>
          </cell>
          <cell r="E20" t="str">
            <v xml:space="preserve">Depósito de Materia Prima Garin                   </v>
          </cell>
        </row>
        <row r="21">
          <cell r="D21">
            <v>11210</v>
          </cell>
          <cell r="E21" t="str">
            <v xml:space="preserve">Planeamiento de la Produccion                     </v>
          </cell>
        </row>
        <row r="22">
          <cell r="D22">
            <v>11211</v>
          </cell>
          <cell r="E22" t="str">
            <v xml:space="preserve">Servicios de Planta                               </v>
          </cell>
        </row>
        <row r="23">
          <cell r="D23">
            <v>11212</v>
          </cell>
          <cell r="E23" t="str">
            <v xml:space="preserve">Control a la Calidad ABA                          </v>
          </cell>
        </row>
        <row r="24">
          <cell r="D24">
            <v>11213</v>
          </cell>
          <cell r="E24" t="str">
            <v xml:space="preserve">Serv.a Planta VIBA                                </v>
          </cell>
        </row>
        <row r="25">
          <cell r="D25">
            <v>11214</v>
          </cell>
          <cell r="E25" t="str">
            <v xml:space="preserve">Control de Calidad VIBA                           </v>
          </cell>
        </row>
        <row r="26">
          <cell r="D26">
            <v>11216</v>
          </cell>
          <cell r="E26" t="str">
            <v xml:space="preserve">Compliance                                        </v>
          </cell>
        </row>
        <row r="27">
          <cell r="D27">
            <v>11301</v>
          </cell>
          <cell r="E27" t="str">
            <v xml:space="preserve">Desarrollo Biologicos                             </v>
          </cell>
        </row>
        <row r="28">
          <cell r="D28">
            <v>11302</v>
          </cell>
          <cell r="E28" t="str">
            <v xml:space="preserve">Desarrollo Aftosa                                 </v>
          </cell>
        </row>
        <row r="29">
          <cell r="D29">
            <v>11304</v>
          </cell>
          <cell r="E29" t="str">
            <v xml:space="preserve">Pruebas de Aftosa (Perdida Directa)               </v>
          </cell>
        </row>
        <row r="30">
          <cell r="D30">
            <v>11305</v>
          </cell>
          <cell r="E30" t="str">
            <v xml:space="preserve">Unidad de Ensayo                                  </v>
          </cell>
        </row>
        <row r="31">
          <cell r="D31">
            <v>11307</v>
          </cell>
          <cell r="E31" t="str">
            <v xml:space="preserve">Ensayos Clinicos                                  </v>
          </cell>
        </row>
        <row r="32">
          <cell r="D32">
            <v>11308</v>
          </cell>
          <cell r="E32" t="str">
            <v xml:space="preserve">Desarrollo de Empaque                                </v>
          </cell>
        </row>
        <row r="33">
          <cell r="D33">
            <v>12101</v>
          </cell>
          <cell r="E33" t="str">
            <v xml:space="preserve">Farmacos - M.G                                    </v>
          </cell>
        </row>
        <row r="34">
          <cell r="D34">
            <v>12102</v>
          </cell>
          <cell r="E34" t="str">
            <v xml:space="preserve">Antibióticos M.G                                  </v>
          </cell>
        </row>
        <row r="35">
          <cell r="D35">
            <v>12130</v>
          </cell>
          <cell r="E35" t="str">
            <v xml:space="preserve">Hormonales MG                                     </v>
          </cell>
        </row>
        <row r="36">
          <cell r="D36">
            <v>12140</v>
          </cell>
          <cell r="E36" t="str">
            <v xml:space="preserve">Ectoparasiticidas                                 </v>
          </cell>
        </row>
        <row r="37">
          <cell r="D37">
            <v>12150</v>
          </cell>
          <cell r="E37" t="str">
            <v xml:space="preserve">Envasado Monte Grande                             </v>
          </cell>
        </row>
        <row r="38">
          <cell r="D38">
            <v>12160</v>
          </cell>
          <cell r="E38" t="str">
            <v>Acondicionamiento MG</v>
          </cell>
        </row>
        <row r="39">
          <cell r="D39">
            <v>12170</v>
          </cell>
          <cell r="E39" t="str">
            <v>Lavadero MG</v>
          </cell>
        </row>
        <row r="40">
          <cell r="D40">
            <v>12180</v>
          </cell>
          <cell r="E40" t="str">
            <v>Antisepticos y Desinfectantes BIOX</v>
          </cell>
        </row>
        <row r="41">
          <cell r="D41">
            <v>12201</v>
          </cell>
          <cell r="E41" t="str">
            <v xml:space="preserve">Control de Calidad - M.G                          </v>
          </cell>
        </row>
        <row r="42">
          <cell r="D42">
            <v>12202</v>
          </cell>
          <cell r="E42" t="str">
            <v xml:space="preserve">Aseguramiento de la Calidad . M.G                 </v>
          </cell>
        </row>
        <row r="43">
          <cell r="D43">
            <v>12205</v>
          </cell>
          <cell r="E43" t="str">
            <v xml:space="preserve">Seguridad e Higiene - M.G                         </v>
          </cell>
        </row>
        <row r="44">
          <cell r="D44">
            <v>12206</v>
          </cell>
          <cell r="E44" t="str">
            <v xml:space="preserve">Mantenimiento - M.G                               </v>
          </cell>
        </row>
        <row r="45">
          <cell r="D45">
            <v>12207</v>
          </cell>
          <cell r="E45" t="str">
            <v xml:space="preserve">Intendencia - Monte Grande                        </v>
          </cell>
        </row>
        <row r="46">
          <cell r="D46">
            <v>12209</v>
          </cell>
          <cell r="E46" t="str">
            <v xml:space="preserve">Deposito de Materias Primas MG                    </v>
          </cell>
        </row>
        <row r="47">
          <cell r="D47">
            <v>12212</v>
          </cell>
          <cell r="E47" t="str">
            <v xml:space="preserve">Servicio de Planta MG                             </v>
          </cell>
        </row>
        <row r="48">
          <cell r="D48">
            <v>12301</v>
          </cell>
          <cell r="E48" t="str">
            <v xml:space="preserve">Desarrollo Farma                                  </v>
          </cell>
        </row>
        <row r="49">
          <cell r="D49">
            <v>14301</v>
          </cell>
          <cell r="E49" t="str">
            <v xml:space="preserve">Regulatorios y Direccion Tecnica                  </v>
          </cell>
        </row>
        <row r="50">
          <cell r="D50">
            <v>21101</v>
          </cell>
          <cell r="E50" t="str">
            <v xml:space="preserve">Ventas                                            </v>
          </cell>
        </row>
        <row r="51">
          <cell r="D51">
            <v>21102</v>
          </cell>
          <cell r="E51" t="str">
            <v xml:space="preserve">Administracion de Ventas                          </v>
          </cell>
        </row>
        <row r="52">
          <cell r="D52">
            <v>21104</v>
          </cell>
          <cell r="E52" t="str">
            <v xml:space="preserve">Servicio Tecnico                                  </v>
          </cell>
        </row>
        <row r="53">
          <cell r="D53">
            <v>21201</v>
          </cell>
          <cell r="E53" t="str">
            <v xml:space="preserve">Administracion de Exportaciones                   </v>
          </cell>
        </row>
        <row r="54">
          <cell r="D54">
            <v>21202</v>
          </cell>
          <cell r="E54" t="str">
            <v xml:space="preserve">Cono Sur                                          </v>
          </cell>
        </row>
        <row r="55">
          <cell r="D55">
            <v>21203</v>
          </cell>
          <cell r="E55" t="str">
            <v xml:space="preserve">Uruguay                                           </v>
          </cell>
        </row>
        <row r="56">
          <cell r="D56">
            <v>21204</v>
          </cell>
          <cell r="E56" t="str">
            <v xml:space="preserve">Brasil                                            </v>
          </cell>
        </row>
        <row r="57">
          <cell r="D57">
            <v>21205</v>
          </cell>
          <cell r="E57" t="str">
            <v xml:space="preserve">Bolivia                                           </v>
          </cell>
        </row>
        <row r="58">
          <cell r="D58">
            <v>21206</v>
          </cell>
          <cell r="E58" t="str">
            <v xml:space="preserve">Paraguay                                          </v>
          </cell>
        </row>
        <row r="59">
          <cell r="D59">
            <v>21207</v>
          </cell>
          <cell r="E59" t="str">
            <v xml:space="preserve">Perú                                              </v>
          </cell>
        </row>
        <row r="60">
          <cell r="D60">
            <v>21209</v>
          </cell>
          <cell r="E60" t="str">
            <v xml:space="preserve">VENEZUELA                                         </v>
          </cell>
        </row>
        <row r="61">
          <cell r="D61">
            <v>21210</v>
          </cell>
          <cell r="E61" t="str">
            <v xml:space="preserve">MEXICO                                            </v>
          </cell>
        </row>
        <row r="62">
          <cell r="D62">
            <v>21211</v>
          </cell>
          <cell r="E62" t="str">
            <v xml:space="preserve">CENTROAMERICA                                     </v>
          </cell>
        </row>
        <row r="63">
          <cell r="D63">
            <v>21212</v>
          </cell>
          <cell r="E63" t="str">
            <v xml:space="preserve">CHILE                                             </v>
          </cell>
        </row>
        <row r="64">
          <cell r="D64">
            <v>21213</v>
          </cell>
          <cell r="E64" t="str">
            <v xml:space="preserve">ECUADOR                                           </v>
          </cell>
        </row>
        <row r="65">
          <cell r="D65">
            <v>21214</v>
          </cell>
          <cell r="E65" t="str">
            <v xml:space="preserve">COLOMBIA                                          </v>
          </cell>
        </row>
        <row r="66">
          <cell r="D66">
            <v>21215</v>
          </cell>
          <cell r="E66" t="str">
            <v xml:space="preserve">OTRAS REGIONES                                    </v>
          </cell>
        </row>
        <row r="67">
          <cell r="D67">
            <v>21216</v>
          </cell>
          <cell r="E67" t="str">
            <v>China</v>
          </cell>
        </row>
        <row r="68">
          <cell r="D68">
            <v>21217</v>
          </cell>
          <cell r="E68" t="str">
            <v>ASIA</v>
          </cell>
        </row>
        <row r="69">
          <cell r="D69">
            <v>21301</v>
          </cell>
          <cell r="E69" t="str">
            <v xml:space="preserve">MKT - OPERATIVO                                   </v>
          </cell>
        </row>
        <row r="70">
          <cell r="D70">
            <v>21307</v>
          </cell>
          <cell r="E70" t="str">
            <v xml:space="preserve">MKT - MIXING                                      </v>
          </cell>
        </row>
        <row r="71">
          <cell r="D71">
            <v>21311</v>
          </cell>
          <cell r="E71" t="str">
            <v xml:space="preserve">MKT - Biogenesis Bago                             </v>
          </cell>
        </row>
        <row r="72">
          <cell r="D72">
            <v>23101</v>
          </cell>
          <cell r="E72" t="str">
            <v xml:space="preserve">Expedicion Garin                                  </v>
          </cell>
        </row>
        <row r="73">
          <cell r="D73">
            <v>23201</v>
          </cell>
          <cell r="E73" t="str">
            <v xml:space="preserve">Expedicion Monte Grande                           </v>
          </cell>
        </row>
        <row r="74">
          <cell r="D74">
            <v>23301</v>
          </cell>
          <cell r="E74" t="str">
            <v>Innovacion y Marketing Estrategico</v>
          </cell>
        </row>
        <row r="75">
          <cell r="D75">
            <v>23302</v>
          </cell>
          <cell r="E75" t="str">
            <v xml:space="preserve">Desarrollo de Negocios  </v>
          </cell>
        </row>
        <row r="76">
          <cell r="D76">
            <v>23400</v>
          </cell>
          <cell r="E76" t="str">
            <v xml:space="preserve">Desarrollo de Negocios en el Exterior             </v>
          </cell>
        </row>
        <row r="77">
          <cell r="D77">
            <v>23500</v>
          </cell>
          <cell r="E77" t="str">
            <v xml:space="preserve">Regionalizacion de Imagen   </v>
          </cell>
        </row>
        <row r="78">
          <cell r="D78">
            <v>31003</v>
          </cell>
          <cell r="E78" t="str">
            <v xml:space="preserve">Compras Corporativas                              </v>
          </cell>
        </row>
        <row r="79">
          <cell r="D79">
            <v>31004</v>
          </cell>
          <cell r="E79" t="str">
            <v xml:space="preserve">Administracion                                    </v>
          </cell>
        </row>
        <row r="80">
          <cell r="D80">
            <v>31005</v>
          </cell>
          <cell r="E80" t="str">
            <v>Tesorería y Créditos Y Cobranzas</v>
          </cell>
        </row>
        <row r="81">
          <cell r="D81">
            <v>32001</v>
          </cell>
          <cell r="E81" t="str">
            <v xml:space="preserve">Financiero                                        </v>
          </cell>
        </row>
        <row r="82">
          <cell r="D82">
            <v>32002</v>
          </cell>
          <cell r="E82" t="str">
            <v xml:space="preserve">Varios                                            </v>
          </cell>
        </row>
        <row r="83">
          <cell r="D83">
            <v>40001</v>
          </cell>
          <cell r="E83" t="str">
            <v xml:space="preserve">Direccion General                                 </v>
          </cell>
        </row>
        <row r="84">
          <cell r="D84">
            <v>40003</v>
          </cell>
          <cell r="E84" t="str">
            <v xml:space="preserve">Tecnologia Informatica                            </v>
          </cell>
        </row>
        <row r="85">
          <cell r="D85">
            <v>40005</v>
          </cell>
          <cell r="E85" t="str">
            <v xml:space="preserve">Recursos Humanos                                  </v>
          </cell>
        </row>
        <row r="86">
          <cell r="D86">
            <v>40006</v>
          </cell>
          <cell r="E86" t="str">
            <v xml:space="preserve">Intendencia Gral. Garin                           </v>
          </cell>
        </row>
        <row r="87">
          <cell r="D87">
            <v>40007</v>
          </cell>
          <cell r="E87" t="str">
            <v>Auditoria</v>
          </cell>
        </row>
        <row r="88">
          <cell r="D88">
            <v>40008</v>
          </cell>
          <cell r="E88" t="str">
            <v xml:space="preserve">Intendencia Gral. Monte Grande                    </v>
          </cell>
        </row>
        <row r="89">
          <cell r="D89">
            <v>40009</v>
          </cell>
          <cell r="E89" t="str">
            <v>MKT Cono Sur, LAN &amp;RRII</v>
          </cell>
        </row>
        <row r="90">
          <cell r="D90">
            <v>40100</v>
          </cell>
          <cell r="E90" t="str">
            <v xml:space="preserve">PROYECTO INFLUENZA-CONSORCIO                      </v>
          </cell>
        </row>
        <row r="91">
          <cell r="D91">
            <v>40101</v>
          </cell>
          <cell r="E91" t="str">
            <v xml:space="preserve">PROYECTO INFLUENZA-PLANTA                         </v>
          </cell>
        </row>
        <row r="92">
          <cell r="D92"/>
          <cell r="E92" t="str">
            <v>AGREGAR NUEVOS CENTROS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02"/>
  <sheetViews>
    <sheetView showGridLines="0" tabSelected="1" zoomScale="70" zoomScaleNormal="70" workbookViewId="0">
      <selection activeCell="B13" sqref="B9:T13"/>
    </sheetView>
  </sheetViews>
  <sheetFormatPr baseColWidth="10" defaultRowHeight="12" x14ac:dyDescent="0.2"/>
  <cols>
    <col min="1" max="1" width="5.140625" customWidth="1"/>
    <col min="2" max="2" width="41.7109375" customWidth="1"/>
    <col min="3" max="3" width="1.42578125" customWidth="1"/>
    <col min="4" max="4" width="4.140625" customWidth="1"/>
    <col min="5" max="5" width="4.7109375" customWidth="1"/>
    <col min="8" max="8" width="3.140625" customWidth="1"/>
    <col min="9" max="9" width="4.85546875" customWidth="1"/>
    <col min="10" max="10" width="4.7109375" customWidth="1"/>
    <col min="11" max="13" width="4.5703125" customWidth="1"/>
    <col min="14" max="14" width="4.7109375" customWidth="1"/>
    <col min="15" max="15" width="2.42578125" customWidth="1"/>
    <col min="16" max="16" width="3.5703125" customWidth="1"/>
    <col min="17" max="17" width="4.42578125" customWidth="1"/>
    <col min="18" max="18" width="7.85546875" customWidth="1"/>
    <col min="19" max="19" width="26.42578125" customWidth="1"/>
    <col min="20" max="20" width="37.7109375" customWidth="1"/>
    <col min="21" max="21" width="3.28515625" customWidth="1"/>
    <col min="22" max="22" width="0.28515625" customWidth="1"/>
    <col min="23" max="23" width="5.140625" customWidth="1"/>
    <col min="24" max="24" width="12.28515625" customWidth="1"/>
    <col min="25" max="25" width="4.28515625" customWidth="1"/>
    <col min="26" max="26" width="12.28515625" customWidth="1"/>
    <col min="27" max="27" width="23.5703125" customWidth="1"/>
    <col min="28" max="28" width="5.42578125" customWidth="1"/>
  </cols>
  <sheetData>
    <row r="2" spans="2:28" ht="12.75" thickBot="1" x14ac:dyDescent="0.25"/>
    <row r="3" spans="2:28" ht="12" customHeight="1" x14ac:dyDescent="0.2">
      <c r="S3" s="169" t="s">
        <v>303</v>
      </c>
      <c r="T3" s="172"/>
    </row>
    <row r="4" spans="2:28" ht="12" customHeight="1" x14ac:dyDescent="0.2">
      <c r="S4" s="170"/>
      <c r="T4" s="173"/>
    </row>
    <row r="5" spans="2:28" ht="12" customHeight="1" thickBot="1" x14ac:dyDescent="0.25">
      <c r="S5" s="171"/>
      <c r="T5" s="174"/>
    </row>
    <row r="6" spans="2:28" ht="12.75" customHeight="1" x14ac:dyDescent="0.2"/>
    <row r="7" spans="2:28" ht="12.75" thickBot="1" x14ac:dyDescent="0.25"/>
    <row r="8" spans="2:28" ht="21.75" thickBot="1" x14ac:dyDescent="0.25">
      <c r="B8" s="148" t="s">
        <v>1651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V8" s="154" t="s">
        <v>1046</v>
      </c>
      <c r="W8" s="155"/>
      <c r="X8" s="155"/>
      <c r="Y8" s="155"/>
      <c r="Z8" s="155"/>
      <c r="AA8" s="156"/>
    </row>
    <row r="9" spans="2:28" ht="21" thickBo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8" ht="21.75" thickBot="1" x14ac:dyDescent="0.25">
      <c r="B10" s="148" t="s">
        <v>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X10" s="175" t="s">
        <v>28</v>
      </c>
      <c r="Y10" s="176"/>
      <c r="Z10" s="176"/>
      <c r="AA10" s="177"/>
    </row>
    <row r="11" spans="2:28" ht="17.25" thickBot="1" x14ac:dyDescent="0.25">
      <c r="B11" s="1"/>
      <c r="C11" s="1"/>
    </row>
    <row r="12" spans="2:28" ht="16.5" customHeight="1" x14ac:dyDescent="0.2">
      <c r="B12" s="157" t="s">
        <v>1055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2"/>
      <c r="V12" s="10"/>
      <c r="W12" s="10"/>
      <c r="X12" s="10"/>
      <c r="Y12" s="10"/>
      <c r="Z12" s="10"/>
      <c r="AA12" s="10"/>
      <c r="AB12" s="10"/>
    </row>
    <row r="13" spans="2:28" ht="17.25" thickBot="1" x14ac:dyDescent="0.25">
      <c r="B13" s="160" t="s">
        <v>1054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  <c r="U13" s="2"/>
      <c r="V13" s="10"/>
      <c r="W13" s="10"/>
      <c r="X13" s="10"/>
      <c r="Y13" s="10"/>
      <c r="Z13" s="10"/>
      <c r="AA13" s="10"/>
      <c r="AB13" s="10"/>
    </row>
    <row r="14" spans="2:28" ht="16.5" customHeight="1" thickBot="1" x14ac:dyDescent="0.25">
      <c r="V14" s="10"/>
      <c r="W14" s="10"/>
      <c r="X14" s="10"/>
      <c r="Y14" s="10"/>
      <c r="Z14" s="10"/>
      <c r="AA14" s="10"/>
      <c r="AB14" s="10"/>
    </row>
    <row r="15" spans="2:28" ht="21" customHeight="1" thickBot="1" x14ac:dyDescent="0.25">
      <c r="B15" s="148" t="s">
        <v>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50"/>
      <c r="V15" s="10"/>
      <c r="X15" s="175" t="s">
        <v>1652</v>
      </c>
      <c r="Y15" s="176"/>
      <c r="Z15" s="176"/>
      <c r="AA15" s="177"/>
    </row>
    <row r="16" spans="2:28" ht="15" customHeight="1" x14ac:dyDescent="0.2">
      <c r="B16" s="20" t="s">
        <v>18</v>
      </c>
      <c r="C16" s="13"/>
      <c r="D16" s="163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  <c r="V16" s="10"/>
      <c r="W16" s="10"/>
      <c r="X16" s="10"/>
      <c r="Y16" s="10"/>
      <c r="Z16" s="10"/>
      <c r="AA16" s="10"/>
      <c r="AB16" s="10"/>
    </row>
    <row r="17" spans="2:28" ht="16.5" customHeight="1" x14ac:dyDescent="0.2">
      <c r="B17" s="21" t="s">
        <v>19</v>
      </c>
      <c r="C17" s="1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8"/>
      <c r="V17" s="10"/>
      <c r="W17" s="10"/>
      <c r="X17" s="10"/>
      <c r="Y17" s="10"/>
      <c r="Z17" s="10"/>
      <c r="AA17" s="10"/>
      <c r="AB17" s="10"/>
    </row>
    <row r="18" spans="2:28" ht="15" customHeight="1" x14ac:dyDescent="0.2">
      <c r="B18" s="21" t="s">
        <v>3</v>
      </c>
      <c r="C18" s="1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8"/>
      <c r="V18" s="10"/>
      <c r="W18" s="10"/>
      <c r="X18" s="10"/>
      <c r="Y18" s="10"/>
      <c r="Z18" s="10"/>
      <c r="AA18" s="10"/>
      <c r="AB18" s="10"/>
    </row>
    <row r="19" spans="2:28" ht="15" customHeight="1" x14ac:dyDescent="0.2">
      <c r="B19" s="21" t="s">
        <v>4</v>
      </c>
      <c r="C19" s="13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  <c r="V19" s="10"/>
    </row>
    <row r="20" spans="2:28" ht="16.5" customHeight="1" x14ac:dyDescent="0.2">
      <c r="B20" s="21" t="s">
        <v>22</v>
      </c>
      <c r="C20" s="13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8"/>
      <c r="V20" s="10"/>
      <c r="W20" s="10"/>
      <c r="AB20" s="10"/>
    </row>
    <row r="21" spans="2:28" ht="15" x14ac:dyDescent="0.2">
      <c r="B21" s="21" t="s">
        <v>20</v>
      </c>
      <c r="C21" s="13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8"/>
      <c r="V21" s="10"/>
      <c r="W21" s="10"/>
      <c r="AB21" s="10"/>
    </row>
    <row r="22" spans="2:28" ht="15" customHeight="1" thickBot="1" x14ac:dyDescent="0.25">
      <c r="B22" s="21" t="s">
        <v>6</v>
      </c>
      <c r="C22" s="1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8"/>
      <c r="W22" s="10"/>
    </row>
    <row r="23" spans="2:28" ht="21" thickBot="1" x14ac:dyDescent="0.25">
      <c r="B23" s="21" t="s">
        <v>21</v>
      </c>
      <c r="C23" s="13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X23" s="175" t="s">
        <v>29</v>
      </c>
      <c r="Y23" s="176"/>
      <c r="Z23" s="176"/>
      <c r="AA23" s="177"/>
    </row>
    <row r="24" spans="2:28" ht="15" customHeight="1" x14ac:dyDescent="0.2">
      <c r="B24" s="22" t="s">
        <v>5</v>
      </c>
      <c r="C24" s="1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8"/>
    </row>
    <row r="25" spans="2:28" ht="15.75" thickBot="1" x14ac:dyDescent="0.25">
      <c r="B25" s="23" t="s">
        <v>2</v>
      </c>
      <c r="C25" s="14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80"/>
    </row>
    <row r="26" spans="2:28" ht="21" customHeight="1" thickBot="1" x14ac:dyDescent="0.25"/>
    <row r="27" spans="2:28" ht="15" customHeight="1" x14ac:dyDescent="0.2">
      <c r="B27" s="148" t="s">
        <v>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</row>
    <row r="28" spans="2:28" ht="15" customHeight="1" thickBot="1" x14ac:dyDescent="0.25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3"/>
    </row>
    <row r="29" spans="2:28" ht="17.25" customHeight="1" x14ac:dyDescent="0.2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</row>
    <row r="30" spans="2:28" ht="17.25" x14ac:dyDescent="0.2">
      <c r="B30" s="70" t="s">
        <v>304</v>
      </c>
      <c r="C30" s="75"/>
      <c r="D30" s="112"/>
      <c r="E30" s="134"/>
      <c r="F30" s="135"/>
      <c r="G30" s="136"/>
      <c r="H30" s="112"/>
      <c r="I30" s="69" t="s">
        <v>1602</v>
      </c>
      <c r="J30" s="112"/>
      <c r="K30" s="10"/>
      <c r="L30" s="69"/>
      <c r="M30" s="69"/>
      <c r="N30" s="112"/>
      <c r="O30" s="112"/>
      <c r="P30" s="112"/>
      <c r="Q30" s="112"/>
      <c r="R30" s="112"/>
      <c r="S30" s="112"/>
      <c r="T30" s="58"/>
    </row>
    <row r="31" spans="2:28" ht="12.75" customHeight="1" x14ac:dyDescent="0.2">
      <c r="B31" s="59"/>
      <c r="C31" s="75"/>
      <c r="D31" s="112"/>
      <c r="E31" s="112"/>
      <c r="F31" s="112"/>
      <c r="G31" s="112"/>
      <c r="H31" s="112"/>
      <c r="I31" s="60"/>
      <c r="J31" s="112"/>
      <c r="K31" s="10"/>
      <c r="L31" s="60"/>
      <c r="M31" s="60"/>
      <c r="N31" s="112"/>
      <c r="O31" s="112"/>
      <c r="P31" s="112"/>
      <c r="Q31" s="112"/>
      <c r="R31" s="112"/>
      <c r="S31" s="112"/>
      <c r="T31" s="58"/>
    </row>
    <row r="32" spans="2:28" ht="12.75" customHeight="1" x14ac:dyDescent="0.2">
      <c r="B32" s="70" t="s">
        <v>305</v>
      </c>
      <c r="C32" s="75"/>
      <c r="D32" s="112"/>
      <c r="E32" s="137"/>
      <c r="F32" s="138"/>
      <c r="G32" s="139"/>
      <c r="H32" s="112"/>
      <c r="I32" s="69" t="s">
        <v>1603</v>
      </c>
      <c r="J32" s="112"/>
      <c r="K32" s="10"/>
      <c r="L32" s="69"/>
      <c r="M32" s="69"/>
      <c r="N32" s="112"/>
      <c r="O32" s="112"/>
      <c r="P32" s="112"/>
      <c r="Q32" s="112"/>
      <c r="R32" s="112"/>
      <c r="S32" s="112"/>
      <c r="T32" s="58"/>
    </row>
    <row r="33" spans="2:24" ht="11.25" customHeight="1" x14ac:dyDescent="0.2">
      <c r="B33" s="65"/>
      <c r="C33" s="7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W33" s="38"/>
      <c r="X33" s="38"/>
    </row>
    <row r="34" spans="2:24" ht="17.25" x14ac:dyDescent="0.2">
      <c r="B34" s="61"/>
      <c r="C34" s="7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58"/>
    </row>
    <row r="35" spans="2:24" ht="15.75" customHeight="1" x14ac:dyDescent="0.2">
      <c r="B35" s="70" t="s">
        <v>23</v>
      </c>
      <c r="C35" s="75"/>
      <c r="D35" s="112"/>
      <c r="E35" s="140" t="s">
        <v>1601</v>
      </c>
      <c r="F35" s="141"/>
      <c r="G35" s="142"/>
      <c r="H35" s="124" t="str">
        <f>IF(E35="","Seleccionar","")</f>
        <v/>
      </c>
      <c r="I35" s="54" t="str">
        <f>+IF(E35="Exento","Motivo de exención (Ley/Dto./Res.):","")</f>
        <v/>
      </c>
      <c r="J35" s="112"/>
      <c r="K35" s="10"/>
      <c r="L35" s="10"/>
      <c r="M35" s="10"/>
      <c r="N35" s="10"/>
      <c r="O35" s="10"/>
      <c r="P35" s="10"/>
      <c r="Q35" s="123"/>
      <c r="R35" s="123"/>
      <c r="S35" s="123"/>
      <c r="T35" s="125"/>
    </row>
    <row r="36" spans="2:24" ht="15" x14ac:dyDescent="0.2">
      <c r="B36" s="64"/>
      <c r="C36" s="75"/>
      <c r="D36" s="62"/>
      <c r="E36" s="62"/>
      <c r="F36" s="62"/>
      <c r="G36" s="62"/>
      <c r="H36" s="62"/>
      <c r="I36" s="62"/>
      <c r="J36" s="62"/>
      <c r="K36" s="10"/>
      <c r="L36" s="62"/>
      <c r="M36" s="62"/>
      <c r="N36" s="62"/>
      <c r="O36" s="62"/>
      <c r="P36" s="62"/>
      <c r="Q36" s="62"/>
      <c r="R36" s="62"/>
      <c r="S36" s="62"/>
      <c r="T36" s="63"/>
    </row>
    <row r="37" spans="2:24" ht="20.100000000000001" customHeight="1" x14ac:dyDescent="0.2">
      <c r="B37" s="65"/>
      <c r="C37" s="75"/>
      <c r="D37" s="62"/>
      <c r="E37" s="10"/>
      <c r="F37" s="62"/>
      <c r="G37" s="72" t="s">
        <v>1608</v>
      </c>
      <c r="H37" s="62"/>
      <c r="I37" s="73" t="s">
        <v>1600</v>
      </c>
      <c r="J37" s="62"/>
      <c r="K37" s="71" t="s">
        <v>1607</v>
      </c>
      <c r="L37" s="62"/>
      <c r="M37" s="62"/>
      <c r="N37" s="62"/>
      <c r="O37" s="62"/>
      <c r="P37" s="62"/>
      <c r="Q37" s="37">
        <v>5</v>
      </c>
      <c r="R37" s="76"/>
      <c r="S37" s="76"/>
      <c r="T37" s="63"/>
    </row>
    <row r="38" spans="2:24" ht="15" x14ac:dyDescent="0.2">
      <c r="B38" s="65"/>
      <c r="C38" s="75"/>
      <c r="D38" s="62"/>
      <c r="E38" s="10"/>
      <c r="F38" s="62"/>
      <c r="G38" s="72"/>
      <c r="H38" s="62"/>
      <c r="I38" s="62"/>
      <c r="J38" s="62"/>
      <c r="K38" s="71"/>
      <c r="L38" s="62"/>
      <c r="M38" s="62"/>
      <c r="N38" s="62"/>
      <c r="O38" s="62"/>
      <c r="P38" s="62"/>
      <c r="Q38" s="74"/>
      <c r="R38" s="74"/>
      <c r="S38" s="74"/>
      <c r="T38" s="63"/>
    </row>
    <row r="39" spans="2:24" ht="20.100000000000001" customHeight="1" x14ac:dyDescent="0.2">
      <c r="B39" s="65"/>
      <c r="C39" s="75"/>
      <c r="D39" s="62"/>
      <c r="E39" s="10"/>
      <c r="F39" s="62"/>
      <c r="G39" s="72" t="s">
        <v>1605</v>
      </c>
      <c r="H39" s="62"/>
      <c r="I39" s="73" t="s">
        <v>1600</v>
      </c>
      <c r="J39" s="62"/>
      <c r="K39" s="71" t="s">
        <v>1606</v>
      </c>
      <c r="L39" s="10"/>
      <c r="M39" s="10"/>
      <c r="N39" s="10"/>
      <c r="O39" s="10"/>
      <c r="P39" s="62"/>
      <c r="Q39" s="73" t="s">
        <v>1599</v>
      </c>
      <c r="R39" s="76"/>
      <c r="S39" s="76"/>
      <c r="T39" s="126" t="str">
        <f>IF(Q39="SI","Adjuntar constancia vigente","")</f>
        <v>Adjuntar constancia vigente</v>
      </c>
    </row>
    <row r="40" spans="2:24" ht="15" x14ac:dyDescent="0.2">
      <c r="B40" s="65"/>
      <c r="C40" s="75"/>
      <c r="D40" s="62"/>
      <c r="E40" s="10"/>
      <c r="F40" s="62"/>
      <c r="G40" s="80"/>
      <c r="H40" s="81"/>
      <c r="I40" s="82"/>
      <c r="J40" s="81"/>
      <c r="K40" s="77"/>
      <c r="L40" s="53"/>
      <c r="M40" s="53"/>
      <c r="N40" s="53"/>
      <c r="O40" s="53"/>
      <c r="P40" s="81"/>
      <c r="Q40" s="82"/>
      <c r="R40" s="83"/>
      <c r="S40" s="83"/>
      <c r="T40" s="127"/>
    </row>
    <row r="41" spans="2:24" ht="15" x14ac:dyDescent="0.2">
      <c r="B41" s="59"/>
      <c r="C41" s="75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W41" s="39"/>
      <c r="X41" s="39"/>
    </row>
    <row r="42" spans="2:24" ht="17.25" x14ac:dyDescent="0.2">
      <c r="B42" s="70" t="s">
        <v>24</v>
      </c>
      <c r="C42" s="75"/>
      <c r="D42" s="112"/>
      <c r="E42" s="140" t="s">
        <v>1601</v>
      </c>
      <c r="F42" s="141"/>
      <c r="G42" s="142"/>
      <c r="H42" s="124" t="str">
        <f>IF(E42="","Seleccionar","")</f>
        <v/>
      </c>
      <c r="I42" s="54" t="str">
        <f>+IF(E42="Exento","Motivo de exención (Ley/Dto./Res.):","")</f>
        <v/>
      </c>
      <c r="J42" s="112"/>
      <c r="K42" s="10"/>
      <c r="L42" s="10"/>
      <c r="M42" s="10"/>
      <c r="N42" s="10"/>
      <c r="O42" s="112"/>
      <c r="P42" s="10"/>
      <c r="Q42" s="123"/>
      <c r="R42" s="123"/>
      <c r="S42" s="123"/>
      <c r="T42" s="125"/>
      <c r="W42" s="39"/>
      <c r="X42" s="39"/>
    </row>
    <row r="43" spans="2:24" ht="15" x14ac:dyDescent="0.2">
      <c r="B43" s="64"/>
      <c r="C43" s="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W43" s="39"/>
      <c r="X43" s="39"/>
    </row>
    <row r="44" spans="2:24" ht="20.100000000000001" customHeight="1" x14ac:dyDescent="0.2">
      <c r="B44" s="65"/>
      <c r="C44" s="75"/>
      <c r="D44" s="62"/>
      <c r="E44" s="10"/>
      <c r="F44" s="10"/>
      <c r="G44" s="79" t="s">
        <v>1606</v>
      </c>
      <c r="H44" s="10"/>
      <c r="I44" s="73" t="s">
        <v>1600</v>
      </c>
      <c r="J44" s="76"/>
      <c r="K44" s="69" t="str">
        <f>IF(I44="SI","Adjuntar constancia vigente","")</f>
        <v/>
      </c>
      <c r="L44" s="62"/>
      <c r="M44" s="10"/>
      <c r="N44" s="10"/>
      <c r="O44" s="62"/>
      <c r="P44" s="62"/>
      <c r="Q44" s="62"/>
      <c r="R44" s="62"/>
      <c r="S44" s="62"/>
      <c r="T44" s="63"/>
      <c r="W44" s="39"/>
      <c r="X44" s="39"/>
    </row>
    <row r="45" spans="2:24" ht="15" x14ac:dyDescent="0.2">
      <c r="B45" s="65"/>
      <c r="C45" s="7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/>
      <c r="W45" s="39"/>
      <c r="X45" s="39"/>
    </row>
    <row r="46" spans="2:24" ht="15" x14ac:dyDescent="0.2">
      <c r="B46" s="65"/>
      <c r="C46" s="75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  <c r="W46" s="53"/>
      <c r="X46" s="39"/>
    </row>
    <row r="47" spans="2:24" ht="17.25" x14ac:dyDescent="0.2">
      <c r="B47" s="70" t="s">
        <v>1604</v>
      </c>
      <c r="C47" s="75"/>
      <c r="D47" s="112"/>
      <c r="E47" s="140" t="s">
        <v>9</v>
      </c>
      <c r="F47" s="141"/>
      <c r="G47" s="142"/>
      <c r="H47" s="124" t="str">
        <f>IF(E47="","Seleccionar","")</f>
        <v/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0"/>
      <c r="W47" s="39"/>
      <c r="X47" s="39"/>
    </row>
    <row r="48" spans="2:24" ht="15" x14ac:dyDescent="0.2">
      <c r="B48" s="65"/>
      <c r="C48" s="75"/>
      <c r="D48" s="62"/>
      <c r="E48" s="7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W48" s="39"/>
      <c r="X48" s="39"/>
    </row>
    <row r="49" spans="2:27" ht="20.100000000000001" customHeight="1" x14ac:dyDescent="0.2">
      <c r="B49" s="65"/>
      <c r="C49" s="75"/>
      <c r="D49" s="62"/>
      <c r="E49" s="71"/>
      <c r="F49" s="10"/>
      <c r="G49" s="79" t="s">
        <v>1606</v>
      </c>
      <c r="H49" s="10"/>
      <c r="I49" s="73" t="s">
        <v>1600</v>
      </c>
      <c r="J49" s="76"/>
      <c r="K49" s="69" t="str">
        <f>IF(I49="SI","Adjuntar constancia vigente","")</f>
        <v/>
      </c>
      <c r="L49" s="62"/>
      <c r="M49" s="10"/>
      <c r="N49" s="10"/>
      <c r="O49" s="62"/>
      <c r="P49" s="62"/>
      <c r="Q49" s="62"/>
      <c r="R49" s="62"/>
      <c r="S49" s="62"/>
      <c r="T49" s="63"/>
      <c r="W49" s="39"/>
      <c r="X49" s="39"/>
    </row>
    <row r="50" spans="2:27" ht="15" x14ac:dyDescent="0.2">
      <c r="B50" s="65"/>
      <c r="C50" s="75"/>
      <c r="D50" s="62"/>
      <c r="E50" s="62"/>
      <c r="F50" s="62"/>
      <c r="G50" s="62"/>
      <c r="H50" s="6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0"/>
      <c r="W50" s="39"/>
      <c r="X50" s="39"/>
    </row>
    <row r="51" spans="2:27" ht="17.25" x14ac:dyDescent="0.2">
      <c r="B51" s="70" t="s">
        <v>1616</v>
      </c>
      <c r="C51" s="75"/>
      <c r="D51" s="62"/>
      <c r="E51" s="140" t="s">
        <v>8</v>
      </c>
      <c r="F51" s="141"/>
      <c r="G51" s="142"/>
      <c r="H51" s="62"/>
      <c r="I51" s="54" t="str">
        <f>+IF(E51="Exento","Motivo de exención (Ley/Dto./Res.):","")</f>
        <v/>
      </c>
      <c r="J51" s="112"/>
      <c r="K51" s="10"/>
      <c r="L51" s="10"/>
      <c r="M51" s="10"/>
      <c r="N51" s="10"/>
      <c r="O51" s="112"/>
      <c r="P51" s="10"/>
      <c r="Q51" s="123"/>
      <c r="R51" s="123"/>
      <c r="S51" s="123"/>
      <c r="T51" s="125"/>
      <c r="W51" s="39"/>
      <c r="X51" s="40"/>
    </row>
    <row r="52" spans="2:27" ht="15" x14ac:dyDescent="0.2">
      <c r="B52" s="65"/>
      <c r="C52" s="75"/>
      <c r="D52" s="62"/>
      <c r="E52" s="62"/>
      <c r="F52" s="62"/>
      <c r="G52" s="62"/>
      <c r="H52" s="6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0"/>
      <c r="W52" s="39"/>
      <c r="X52" s="39"/>
    </row>
    <row r="53" spans="2:27" ht="15.75" x14ac:dyDescent="0.2">
      <c r="B53" s="65"/>
      <c r="C53" s="75"/>
      <c r="D53" s="62"/>
      <c r="E53" s="114" t="s">
        <v>1612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3"/>
      <c r="W53" s="39"/>
      <c r="X53" s="40"/>
    </row>
    <row r="54" spans="2:27" ht="15" x14ac:dyDescent="0.2">
      <c r="B54" s="65"/>
      <c r="C54" s="7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W54" s="40"/>
      <c r="X54" s="39"/>
    </row>
    <row r="55" spans="2:27" ht="20.100000000000001" customHeight="1" x14ac:dyDescent="0.2">
      <c r="B55" s="65"/>
      <c r="C55" s="75"/>
      <c r="D55" s="62"/>
      <c r="E55" s="71" t="s">
        <v>1609</v>
      </c>
      <c r="F55" s="62"/>
      <c r="G55" s="62"/>
      <c r="H55" s="62"/>
      <c r="I55" s="73" t="s">
        <v>1599</v>
      </c>
      <c r="J55" s="62"/>
      <c r="K55" s="10"/>
      <c r="L55" s="128" t="str">
        <f>IF(I55="NO","Motivo:","Según Padrón")</f>
        <v>Según Padrón</v>
      </c>
      <c r="M55" s="10"/>
      <c r="N55" s="62"/>
      <c r="O55" s="62"/>
      <c r="P55" s="62"/>
      <c r="Q55" s="62"/>
      <c r="R55" s="62"/>
      <c r="S55" s="62"/>
      <c r="T55" s="63"/>
      <c r="W55" s="40"/>
    </row>
    <row r="56" spans="2:27" ht="20.100000000000001" customHeight="1" x14ac:dyDescent="0.2">
      <c r="B56" s="65"/>
      <c r="C56" s="75"/>
      <c r="D56" s="62"/>
      <c r="E56" s="71" t="s">
        <v>1610</v>
      </c>
      <c r="F56" s="62"/>
      <c r="G56" s="62"/>
      <c r="H56" s="62"/>
      <c r="I56" s="73" t="s">
        <v>1599</v>
      </c>
      <c r="J56" s="62"/>
      <c r="K56" s="10"/>
      <c r="L56" s="128" t="str">
        <f>IF(I56="NO","Motivo:","3,75%")</f>
        <v>3,75%</v>
      </c>
      <c r="M56" s="10"/>
      <c r="N56" s="62"/>
      <c r="O56" s="62"/>
      <c r="P56" s="62"/>
      <c r="Q56" s="62"/>
      <c r="R56" s="62"/>
      <c r="S56" s="62"/>
      <c r="T56" s="63"/>
      <c r="W56" s="39"/>
    </row>
    <row r="57" spans="2:27" ht="20.100000000000001" customHeight="1" x14ac:dyDescent="0.2">
      <c r="B57" s="65"/>
      <c r="C57" s="75"/>
      <c r="D57" s="62"/>
      <c r="E57" s="71" t="s">
        <v>1611</v>
      </c>
      <c r="F57" s="62"/>
      <c r="G57" s="62"/>
      <c r="H57" s="62"/>
      <c r="I57" s="73" t="s">
        <v>1599</v>
      </c>
      <c r="J57" s="62"/>
      <c r="K57" s="10"/>
      <c r="L57" s="128" t="str">
        <f>IF(I57="NO","Motivo:","1,5 - 3%")</f>
        <v>1,5 - 3%</v>
      </c>
      <c r="M57" s="10"/>
      <c r="N57" s="62"/>
      <c r="O57" s="62"/>
      <c r="P57" s="62"/>
      <c r="Q57" s="62"/>
      <c r="R57" s="62"/>
      <c r="S57" s="62"/>
      <c r="T57" s="63"/>
      <c r="W57" s="10"/>
    </row>
    <row r="58" spans="2:27" ht="20.100000000000001" customHeight="1" x14ac:dyDescent="0.2">
      <c r="B58" s="65"/>
      <c r="C58" s="75"/>
      <c r="D58" s="62"/>
      <c r="E58" s="71" t="s">
        <v>1613</v>
      </c>
      <c r="F58" s="62"/>
      <c r="G58" s="62"/>
      <c r="H58" s="62"/>
      <c r="I58" s="73" t="s">
        <v>1599</v>
      </c>
      <c r="J58" s="62"/>
      <c r="K58" s="10"/>
      <c r="L58" s="128" t="str">
        <f>IF(I58="NO","Motivo:","1 - 2%")</f>
        <v>1 - 2%</v>
      </c>
      <c r="M58" s="10"/>
      <c r="N58" s="62"/>
      <c r="O58" s="62"/>
      <c r="P58" s="62"/>
      <c r="Q58" s="62"/>
      <c r="R58" s="62"/>
      <c r="S58" s="62"/>
      <c r="T58" s="63"/>
    </row>
    <row r="59" spans="2:27" ht="20.100000000000001" customHeight="1" x14ac:dyDescent="0.2">
      <c r="B59" s="65"/>
      <c r="C59" s="75"/>
      <c r="D59" s="62"/>
      <c r="E59" s="77" t="s">
        <v>1614</v>
      </c>
      <c r="F59" s="62"/>
      <c r="G59" s="62"/>
      <c r="H59" s="62"/>
      <c r="I59" s="73" t="s">
        <v>1599</v>
      </c>
      <c r="J59" s="62"/>
      <c r="K59" s="10"/>
      <c r="L59" s="128" t="str">
        <f>IF(I59="NO","Motivo:","1,96%")</f>
        <v>1,96%</v>
      </c>
      <c r="M59" s="10"/>
      <c r="N59" s="62"/>
      <c r="O59" s="62"/>
      <c r="P59" s="62"/>
      <c r="Q59" s="62"/>
      <c r="R59" s="62"/>
      <c r="S59" s="62"/>
      <c r="T59" s="63"/>
    </row>
    <row r="60" spans="2:27" ht="15" x14ac:dyDescent="0.2">
      <c r="B60" s="65"/>
      <c r="C60" s="75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W60" s="40"/>
      <c r="X60" s="40"/>
    </row>
    <row r="61" spans="2:27" ht="15" x14ac:dyDescent="0.2">
      <c r="B61" s="65"/>
      <c r="C61" s="75"/>
      <c r="D61" s="62"/>
      <c r="E61" s="146" t="s">
        <v>1615</v>
      </c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/>
      <c r="W61" s="40"/>
      <c r="X61" s="40"/>
      <c r="Y61" s="49"/>
      <c r="Z61" s="49"/>
      <c r="AA61" s="49"/>
    </row>
    <row r="62" spans="2:27" ht="15" x14ac:dyDescent="0.2">
      <c r="B62" s="65"/>
      <c r="C62" s="75"/>
      <c r="D62" s="62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7"/>
    </row>
    <row r="63" spans="2:27" ht="15.75" x14ac:dyDescent="0.2">
      <c r="B63" s="65"/>
      <c r="C63" s="75"/>
      <c r="D63" s="62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31"/>
      <c r="T63" s="130"/>
    </row>
    <row r="64" spans="2:27" ht="15" x14ac:dyDescent="0.2">
      <c r="B64" s="117" t="s">
        <v>1639</v>
      </c>
      <c r="C64" s="75"/>
      <c r="D64" s="62"/>
      <c r="E64" s="132" t="s">
        <v>1637</v>
      </c>
      <c r="H64" s="62"/>
      <c r="I64" s="116" t="s">
        <v>1599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</row>
    <row r="65" spans="2:20" ht="16.5" customHeight="1" x14ac:dyDescent="0.2">
      <c r="B65" s="65"/>
      <c r="C65" s="75"/>
      <c r="D65" s="62"/>
      <c r="E65" s="132" t="s">
        <v>1638</v>
      </c>
      <c r="F65" s="10"/>
      <c r="H65" s="62"/>
      <c r="I65" s="143"/>
      <c r="J65" s="144"/>
      <c r="K65" s="144"/>
      <c r="L65" s="144"/>
      <c r="M65" s="144"/>
      <c r="N65" s="144"/>
      <c r="O65" s="144"/>
      <c r="P65" s="144"/>
      <c r="Q65" s="144"/>
      <c r="R65" s="144"/>
      <c r="S65" s="145"/>
      <c r="T65" s="63"/>
    </row>
    <row r="66" spans="2:20" ht="15" x14ac:dyDescent="0.2">
      <c r="B66" s="65"/>
      <c r="C66" s="75"/>
      <c r="D66" s="62"/>
      <c r="E66" s="78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</row>
    <row r="67" spans="2:20" ht="15" x14ac:dyDescent="0.2">
      <c r="B67" s="65"/>
      <c r="C67" s="75"/>
      <c r="D67" s="62"/>
      <c r="E67" s="78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</row>
    <row r="68" spans="2:20" ht="15.75" thickBot="1" x14ac:dyDescent="0.25">
      <c r="B68" s="67"/>
      <c r="C68" s="84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8"/>
    </row>
    <row r="101" spans="22:22" x14ac:dyDescent="0.2">
      <c r="V101" s="52"/>
    </row>
    <row r="102" spans="22:22" x14ac:dyDescent="0.2">
      <c r="V102" s="52"/>
    </row>
  </sheetData>
  <protectedRanges>
    <protectedRange password="E793" sqref="B15:T26" name="Proveedor"/>
    <protectedRange password="DB57" sqref="X23:AA23" name="Cuentas a pagar"/>
    <protectedRange password="82F1" sqref="X15:AA15 X10:AA10" name="Compras"/>
  </protectedRanges>
  <mergeCells count="30">
    <mergeCell ref="S3:S5"/>
    <mergeCell ref="T3:T5"/>
    <mergeCell ref="X10:AA10"/>
    <mergeCell ref="X15:AA15"/>
    <mergeCell ref="D25:T25"/>
    <mergeCell ref="D20:T20"/>
    <mergeCell ref="D21:T21"/>
    <mergeCell ref="D22:T22"/>
    <mergeCell ref="D23:T23"/>
    <mergeCell ref="D24:T24"/>
    <mergeCell ref="X23:AA23"/>
    <mergeCell ref="B27:T28"/>
    <mergeCell ref="B8:T8"/>
    <mergeCell ref="V8:AA8"/>
    <mergeCell ref="B10:T10"/>
    <mergeCell ref="B12:T12"/>
    <mergeCell ref="B13:T13"/>
    <mergeCell ref="B15:T15"/>
    <mergeCell ref="D16:T16"/>
    <mergeCell ref="D17:T17"/>
    <mergeCell ref="D18:T18"/>
    <mergeCell ref="D19:T19"/>
    <mergeCell ref="E30:G30"/>
    <mergeCell ref="E32:G32"/>
    <mergeCell ref="E35:G35"/>
    <mergeCell ref="I65:S65"/>
    <mergeCell ref="E42:G42"/>
    <mergeCell ref="E51:G51"/>
    <mergeCell ref="E47:G47"/>
    <mergeCell ref="E61:T62"/>
  </mergeCells>
  <conditionalFormatting sqref="Q51:S51 Q35:S35 Q42:S42">
    <cfRule type="expression" dxfId="2" priority="2">
      <formula>E35="Exento"</formula>
    </cfRule>
  </conditionalFormatting>
  <conditionalFormatting sqref="T51 T35 T42">
    <cfRule type="expression" dxfId="1" priority="5">
      <formula>G35="Exento"</formula>
    </cfRule>
  </conditionalFormatting>
  <dataValidations count="5">
    <dataValidation type="list" showInputMessage="1" showErrorMessage="1" sqref="E47:G47">
      <formula1>"Empleador"</formula1>
    </dataValidation>
    <dataValidation type="list" allowBlank="1" showInputMessage="1" showErrorMessage="1" sqref="E42:G42">
      <formula1>"Responsable Inscripto,Exento,Monotributo"</formula1>
    </dataValidation>
    <dataValidation type="list" allowBlank="1" showInputMessage="1" showErrorMessage="1" sqref="I37 I55:I59 I44 I49 I39:I40 Q39:Q40 I64">
      <formula1>"SI,NO"</formula1>
    </dataValidation>
    <dataValidation type="list" allowBlank="1" showInputMessage="1" showErrorMessage="1" sqref="E51:G51">
      <formula1>"Inscripto,Exento"</formula1>
    </dataValidation>
    <dataValidation type="list" allowBlank="1" showInputMessage="1" showErrorMessage="1" sqref="E35:G35">
      <formula1>"Responsable Inscripto,Exento,Monotributo,Zona Franca,Exterior"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4"/>
  <sheetViews>
    <sheetView showGridLines="0" zoomScale="85" zoomScaleNormal="85" workbookViewId="0">
      <selection activeCell="G48" sqref="B8:P48"/>
    </sheetView>
  </sheetViews>
  <sheetFormatPr baseColWidth="10" defaultRowHeight="12" x14ac:dyDescent="0.2"/>
  <cols>
    <col min="1" max="1" width="5" customWidth="1"/>
    <col min="2" max="2" width="36.7109375" customWidth="1"/>
    <col min="3" max="3" width="1" customWidth="1"/>
    <col min="4" max="4" width="2.42578125" customWidth="1"/>
    <col min="5" max="5" width="2.7109375" customWidth="1"/>
    <col min="7" max="7" width="2.42578125" customWidth="1"/>
    <col min="8" max="8" width="3.85546875" bestFit="1" customWidth="1"/>
    <col min="9" max="9" width="2.7109375" customWidth="1"/>
    <col min="11" max="11" width="3.85546875" customWidth="1"/>
    <col min="12" max="12" width="2.42578125" customWidth="1"/>
    <col min="13" max="13" width="2.7109375" customWidth="1"/>
    <col min="15" max="15" width="5" customWidth="1"/>
    <col min="16" max="16" width="28.28515625" customWidth="1"/>
    <col min="17" max="17" width="3" customWidth="1"/>
  </cols>
  <sheetData>
    <row r="7" spans="2:16" ht="12.75" thickBot="1" x14ac:dyDescent="0.25"/>
    <row r="8" spans="2:16" ht="21" thickBot="1" x14ac:dyDescent="0.25">
      <c r="B8" s="183" t="s">
        <v>1047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2:16" ht="18" thickBo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x14ac:dyDescent="0.2">
      <c r="B10" s="193" t="s">
        <v>10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</row>
    <row r="11" spans="2:16" ht="12.75" thickBot="1" x14ac:dyDescent="0.25"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8"/>
    </row>
    <row r="12" spans="2:16" s="11" customFormat="1" ht="15" x14ac:dyDescent="0.2">
      <c r="B12" s="192" t="s">
        <v>25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</row>
    <row r="13" spans="2:16" s="11" customFormat="1" ht="15" x14ac:dyDescent="0.2">
      <c r="B13" s="181" t="s">
        <v>26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</row>
    <row r="14" spans="2:16" s="11" customFormat="1" ht="15.75" thickBot="1" x14ac:dyDescent="0.25">
      <c r="B14" s="182" t="s">
        <v>11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2:16" s="11" customFormat="1" ht="15.75" thickBot="1" x14ac:dyDescent="0.25">
      <c r="B15" s="5"/>
    </row>
    <row r="16" spans="2:16" s="11" customFormat="1" ht="14.25" x14ac:dyDescent="0.2">
      <c r="B16" s="186" t="s">
        <v>12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8"/>
    </row>
    <row r="17" spans="2:16" s="11" customFormat="1" ht="15" thickBot="1" x14ac:dyDescent="0.25"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1"/>
    </row>
    <row r="18" spans="2:16" s="11" customFormat="1" ht="15" x14ac:dyDescent="0.2">
      <c r="B18" s="192" t="s">
        <v>1648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</row>
    <row r="19" spans="2:16" s="11" customFormat="1" ht="15" x14ac:dyDescent="0.2">
      <c r="B19" s="192" t="s">
        <v>1649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</row>
    <row r="20" spans="2:16" s="11" customFormat="1" ht="15" x14ac:dyDescent="0.2">
      <c r="B20" s="192" t="s">
        <v>1650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</row>
    <row r="21" spans="2:16" s="11" customFormat="1" ht="15" thickBot="1" x14ac:dyDescent="0.25"/>
    <row r="22" spans="2:16" s="11" customFormat="1" ht="14.25" x14ac:dyDescent="0.2">
      <c r="B22" s="186" t="s">
        <v>13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8"/>
    </row>
    <row r="23" spans="2:16" s="11" customFormat="1" ht="15" thickBot="1" x14ac:dyDescent="0.25"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1"/>
    </row>
    <row r="24" spans="2:16" s="11" customFormat="1" ht="6.95" customHeight="1" x14ac:dyDescent="0.2">
      <c r="B24" s="12"/>
      <c r="C24" s="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2:16" s="11" customFormat="1" ht="15" x14ac:dyDescent="0.2">
      <c r="B25" s="19" t="s">
        <v>18</v>
      </c>
      <c r="C25" s="13"/>
      <c r="D25" s="41"/>
      <c r="E25" s="166" t="s">
        <v>496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8"/>
    </row>
    <row r="26" spans="2:16" s="11" customFormat="1" ht="6.95" customHeight="1" x14ac:dyDescent="0.2">
      <c r="B26" s="12"/>
      <c r="C26" s="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2:16" s="11" customFormat="1" ht="15" x14ac:dyDescent="0.2">
      <c r="B27" s="19" t="s">
        <v>14</v>
      </c>
      <c r="C27" s="13"/>
      <c r="D27" s="41"/>
      <c r="E27" s="166" t="s">
        <v>27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8"/>
    </row>
    <row r="28" spans="2:16" s="11" customFormat="1" ht="6.95" customHeight="1" x14ac:dyDescent="0.2">
      <c r="B28" s="12"/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2:16" s="11" customFormat="1" ht="15" x14ac:dyDescent="0.2">
      <c r="B29" s="19" t="s">
        <v>20</v>
      </c>
      <c r="C29" s="13"/>
      <c r="D29" s="41"/>
      <c r="E29" s="166" t="s">
        <v>15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</row>
    <row r="30" spans="2:16" s="11" customFormat="1" ht="6.95" customHeight="1" x14ac:dyDescent="0.2">
      <c r="B30" s="12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2:16" s="11" customFormat="1" ht="15" x14ac:dyDescent="0.2">
      <c r="B31" s="19" t="s">
        <v>16</v>
      </c>
      <c r="C31" s="13"/>
      <c r="D31" s="41"/>
      <c r="E31" s="166" t="s">
        <v>1040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8"/>
    </row>
    <row r="32" spans="2:16" s="11" customFormat="1" ht="6.95" customHeight="1" x14ac:dyDescent="0.2">
      <c r="B32" s="12"/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2:16" s="11" customFormat="1" ht="15" x14ac:dyDescent="0.2">
      <c r="B33" s="19" t="s">
        <v>17</v>
      </c>
      <c r="C33" s="13"/>
      <c r="D33" s="41"/>
      <c r="E33" s="166" t="s">
        <v>1041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8"/>
    </row>
    <row r="34" spans="2:16" s="11" customFormat="1" ht="3.95" customHeight="1" x14ac:dyDescent="0.2">
      <c r="B34" s="24"/>
      <c r="C34" s="25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2:16" s="11" customFormat="1" ht="15" x14ac:dyDescent="0.2">
      <c r="B35" s="26" t="s">
        <v>492</v>
      </c>
      <c r="C35" s="25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</row>
    <row r="36" spans="2:16" s="11" customFormat="1" ht="15" x14ac:dyDescent="0.2">
      <c r="B36" s="24" t="s">
        <v>493</v>
      </c>
      <c r="C36" s="25"/>
      <c r="D36" s="4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</row>
    <row r="37" spans="2:16" s="11" customFormat="1" ht="15" x14ac:dyDescent="0.2">
      <c r="B37" s="24" t="s">
        <v>495</v>
      </c>
      <c r="C37" s="25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2:16" s="11" customFormat="1" ht="15" x14ac:dyDescent="0.2">
      <c r="B38" s="24" t="s">
        <v>494</v>
      </c>
      <c r="C38" s="25"/>
      <c r="D38" s="4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</row>
    <row r="39" spans="2:16" s="11" customFormat="1" ht="15" x14ac:dyDescent="0.2">
      <c r="B39" s="24" t="s">
        <v>1042</v>
      </c>
      <c r="C39" s="25"/>
      <c r="D39" s="4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</row>
    <row r="40" spans="2:16" s="11" customFormat="1" ht="15" x14ac:dyDescent="0.2">
      <c r="B40" s="24" t="s">
        <v>1043</v>
      </c>
      <c r="C40" s="25"/>
      <c r="D40" s="4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</row>
    <row r="41" spans="2:16" s="11" customFormat="1" ht="15" customHeight="1" x14ac:dyDescent="0.2">
      <c r="B41" s="199" t="s">
        <v>1045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/>
    </row>
    <row r="42" spans="2:16" s="11" customFormat="1" ht="15" customHeight="1" x14ac:dyDescent="0.2">
      <c r="B42" s="199" t="s">
        <v>1044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</row>
    <row r="43" spans="2:16" s="11" customFormat="1" ht="3.95" customHeight="1" thickBot="1" x14ac:dyDescent="0.25">
      <c r="B43" s="35"/>
      <c r="C43" s="36"/>
      <c r="D43" s="4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2:16" s="11" customFormat="1" ht="14.25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B41:P41"/>
    <mergeCell ref="B42:P42"/>
    <mergeCell ref="E29:P29"/>
    <mergeCell ref="E33:P33"/>
    <mergeCell ref="E31:P31"/>
    <mergeCell ref="E27:P27"/>
    <mergeCell ref="E25:P25"/>
    <mergeCell ref="B13:P13"/>
    <mergeCell ref="B14:P14"/>
    <mergeCell ref="B8:P8"/>
    <mergeCell ref="B22:P23"/>
    <mergeCell ref="B16:P17"/>
    <mergeCell ref="B18:P18"/>
    <mergeCell ref="B19:P19"/>
    <mergeCell ref="B20:P20"/>
    <mergeCell ref="B10:P11"/>
    <mergeCell ref="B12:P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3"/>
  <sheetViews>
    <sheetView topLeftCell="F26" workbookViewId="0">
      <selection activeCell="I37" sqref="I37"/>
    </sheetView>
  </sheetViews>
  <sheetFormatPr baseColWidth="10" defaultRowHeight="12" x14ac:dyDescent="0.2"/>
  <cols>
    <col min="2" max="2" width="13" bestFit="1" customWidth="1"/>
    <col min="4" max="4" width="37.5703125" bestFit="1" customWidth="1"/>
    <col min="8" max="8" width="9.140625" customWidth="1"/>
    <col min="9" max="9" width="27.42578125" bestFit="1" customWidth="1"/>
    <col min="10" max="10" width="28.140625" bestFit="1" customWidth="1"/>
    <col min="12" max="12" width="15.7109375" bestFit="1" customWidth="1"/>
    <col min="13" max="13" width="6.140625" customWidth="1"/>
    <col min="14" max="14" width="18.28515625" bestFit="1" customWidth="1"/>
    <col min="17" max="17" width="23" bestFit="1" customWidth="1"/>
  </cols>
  <sheetData>
    <row r="2" spans="2:17" x14ac:dyDescent="0.2">
      <c r="B2" s="15" t="s">
        <v>32</v>
      </c>
      <c r="D2" s="15" t="s">
        <v>38</v>
      </c>
      <c r="E2" s="15" t="s">
        <v>201</v>
      </c>
      <c r="H2" s="17" t="s">
        <v>202</v>
      </c>
      <c r="I2" s="17"/>
      <c r="L2" s="202" t="s">
        <v>259</v>
      </c>
      <c r="M2" s="202"/>
      <c r="N2" s="202"/>
      <c r="P2" t="s">
        <v>275</v>
      </c>
    </row>
    <row r="3" spans="2:17" x14ac:dyDescent="0.2">
      <c r="B3" t="s">
        <v>34</v>
      </c>
      <c r="D3" t="s">
        <v>137</v>
      </c>
      <c r="E3">
        <v>0</v>
      </c>
      <c r="F3" s="16">
        <v>0</v>
      </c>
      <c r="H3">
        <v>11101200</v>
      </c>
      <c r="I3" t="s">
        <v>203</v>
      </c>
      <c r="L3">
        <v>102</v>
      </c>
      <c r="M3" s="31" t="s">
        <v>497</v>
      </c>
      <c r="N3" t="s">
        <v>498</v>
      </c>
      <c r="P3" t="s">
        <v>496</v>
      </c>
    </row>
    <row r="4" spans="2:17" x14ac:dyDescent="0.2">
      <c r="B4" t="s">
        <v>35</v>
      </c>
      <c r="D4" t="s">
        <v>98</v>
      </c>
      <c r="E4">
        <v>1</v>
      </c>
      <c r="F4" s="16">
        <v>0.8</v>
      </c>
      <c r="H4">
        <v>11404004</v>
      </c>
      <c r="I4" t="s">
        <v>204</v>
      </c>
      <c r="L4">
        <v>103</v>
      </c>
      <c r="M4" s="31" t="s">
        <v>497</v>
      </c>
      <c r="N4" t="s">
        <v>499</v>
      </c>
    </row>
    <row r="5" spans="2:17" x14ac:dyDescent="0.2">
      <c r="B5" t="s">
        <v>33</v>
      </c>
      <c r="D5" t="s">
        <v>191</v>
      </c>
      <c r="H5">
        <v>11404008</v>
      </c>
      <c r="I5" t="s">
        <v>205</v>
      </c>
      <c r="L5">
        <v>104</v>
      </c>
      <c r="M5" s="31" t="s">
        <v>497</v>
      </c>
      <c r="N5" t="s">
        <v>500</v>
      </c>
    </row>
    <row r="6" spans="2:17" x14ac:dyDescent="0.2">
      <c r="B6" t="s">
        <v>36</v>
      </c>
      <c r="D6" t="s">
        <v>141</v>
      </c>
      <c r="H6">
        <v>21101001</v>
      </c>
      <c r="I6" t="s">
        <v>206</v>
      </c>
      <c r="L6">
        <v>105</v>
      </c>
      <c r="M6" s="31" t="s">
        <v>497</v>
      </c>
      <c r="N6" t="s">
        <v>501</v>
      </c>
    </row>
    <row r="7" spans="2:17" x14ac:dyDescent="0.2">
      <c r="B7" t="s">
        <v>37</v>
      </c>
      <c r="D7" t="s">
        <v>130</v>
      </c>
      <c r="H7">
        <v>21101002</v>
      </c>
      <c r="I7" t="s">
        <v>207</v>
      </c>
      <c r="L7">
        <v>106</v>
      </c>
      <c r="M7" s="31" t="s">
        <v>497</v>
      </c>
      <c r="N7" t="s">
        <v>502</v>
      </c>
      <c r="P7" t="s">
        <v>277</v>
      </c>
    </row>
    <row r="8" spans="2:17" x14ac:dyDescent="0.2">
      <c r="D8" t="s">
        <v>173</v>
      </c>
      <c r="H8">
        <v>21101003</v>
      </c>
      <c r="I8" t="s">
        <v>208</v>
      </c>
      <c r="L8">
        <v>107</v>
      </c>
      <c r="M8" s="31" t="s">
        <v>497</v>
      </c>
      <c r="N8" t="s">
        <v>503</v>
      </c>
      <c r="P8" t="s">
        <v>278</v>
      </c>
      <c r="Q8" t="s">
        <v>279</v>
      </c>
    </row>
    <row r="9" spans="2:17" x14ac:dyDescent="0.2">
      <c r="D9" t="s">
        <v>78</v>
      </c>
      <c r="H9">
        <v>21101004</v>
      </c>
      <c r="I9" t="s">
        <v>209</v>
      </c>
      <c r="L9">
        <v>108</v>
      </c>
      <c r="M9" s="31" t="s">
        <v>497</v>
      </c>
      <c r="N9" t="s">
        <v>504</v>
      </c>
      <c r="P9" t="s">
        <v>280</v>
      </c>
      <c r="Q9" s="18" t="s">
        <v>281</v>
      </c>
    </row>
    <row r="10" spans="2:17" x14ac:dyDescent="0.2">
      <c r="D10" t="s">
        <v>187</v>
      </c>
      <c r="H10">
        <v>21102001</v>
      </c>
      <c r="I10" t="s">
        <v>210</v>
      </c>
      <c r="L10">
        <v>109</v>
      </c>
      <c r="M10" s="31" t="s">
        <v>497</v>
      </c>
      <c r="N10" t="s">
        <v>505</v>
      </c>
      <c r="P10" t="s">
        <v>282</v>
      </c>
      <c r="Q10" s="18" t="s">
        <v>283</v>
      </c>
    </row>
    <row r="11" spans="2:17" x14ac:dyDescent="0.2">
      <c r="D11" t="s">
        <v>189</v>
      </c>
      <c r="L11">
        <v>110</v>
      </c>
      <c r="M11" s="31" t="s">
        <v>497</v>
      </c>
      <c r="N11" t="s">
        <v>506</v>
      </c>
      <c r="P11" t="s">
        <v>284</v>
      </c>
      <c r="Q11" s="18" t="s">
        <v>285</v>
      </c>
    </row>
    <row r="12" spans="2:17" x14ac:dyDescent="0.2">
      <c r="D12" t="s">
        <v>99</v>
      </c>
      <c r="L12">
        <v>111</v>
      </c>
      <c r="M12" s="31" t="s">
        <v>497</v>
      </c>
      <c r="N12" t="s">
        <v>507</v>
      </c>
      <c r="P12" t="s">
        <v>286</v>
      </c>
      <c r="Q12" s="18" t="s">
        <v>287</v>
      </c>
    </row>
    <row r="13" spans="2:17" x14ac:dyDescent="0.2">
      <c r="D13" t="s">
        <v>194</v>
      </c>
      <c r="L13">
        <v>112</v>
      </c>
      <c r="M13" s="31" t="s">
        <v>497</v>
      </c>
      <c r="N13" t="s">
        <v>508</v>
      </c>
      <c r="P13" t="s">
        <v>288</v>
      </c>
      <c r="Q13" s="18" t="s">
        <v>289</v>
      </c>
    </row>
    <row r="14" spans="2:17" x14ac:dyDescent="0.2">
      <c r="D14" t="s">
        <v>182</v>
      </c>
      <c r="H14" s="9" t="s">
        <v>212</v>
      </c>
      <c r="I14" s="9"/>
      <c r="J14" s="9"/>
      <c r="L14">
        <v>113</v>
      </c>
      <c r="M14" s="31" t="s">
        <v>497</v>
      </c>
      <c r="N14" t="s">
        <v>509</v>
      </c>
      <c r="P14" t="s">
        <v>290</v>
      </c>
      <c r="Q14" s="18" t="s">
        <v>291</v>
      </c>
    </row>
    <row r="15" spans="2:17" x14ac:dyDescent="0.2">
      <c r="D15" t="s">
        <v>49</v>
      </c>
      <c r="H15" t="s">
        <v>213</v>
      </c>
      <c r="I15" t="s">
        <v>214</v>
      </c>
      <c r="J15" t="s">
        <v>215</v>
      </c>
      <c r="P15" t="s">
        <v>292</v>
      </c>
      <c r="Q15" t="s">
        <v>293</v>
      </c>
    </row>
    <row r="16" spans="2:17" x14ac:dyDescent="0.2">
      <c r="D16" t="s">
        <v>146</v>
      </c>
      <c r="H16" t="s">
        <v>216</v>
      </c>
      <c r="I16" t="s">
        <v>217</v>
      </c>
      <c r="J16" t="s">
        <v>218</v>
      </c>
      <c r="P16" t="s">
        <v>294</v>
      </c>
      <c r="Q16" t="s">
        <v>295</v>
      </c>
    </row>
    <row r="17" spans="4:17" x14ac:dyDescent="0.2">
      <c r="D17" t="s">
        <v>151</v>
      </c>
      <c r="H17" t="s">
        <v>219</v>
      </c>
      <c r="I17" t="s">
        <v>220</v>
      </c>
      <c r="J17" t="s">
        <v>221</v>
      </c>
      <c r="P17" t="s">
        <v>296</v>
      </c>
      <c r="Q17" t="s">
        <v>297</v>
      </c>
    </row>
    <row r="18" spans="4:17" x14ac:dyDescent="0.2">
      <c r="D18" t="s">
        <v>88</v>
      </c>
      <c r="H18" t="s">
        <v>222</v>
      </c>
      <c r="I18" t="s">
        <v>223</v>
      </c>
      <c r="J18" t="s">
        <v>224</v>
      </c>
      <c r="P18" t="s">
        <v>298</v>
      </c>
      <c r="Q18" t="s">
        <v>299</v>
      </c>
    </row>
    <row r="19" spans="4:17" x14ac:dyDescent="0.2">
      <c r="D19" t="s">
        <v>133</v>
      </c>
      <c r="H19" t="s">
        <v>225</v>
      </c>
      <c r="I19" t="s">
        <v>226</v>
      </c>
      <c r="J19" t="s">
        <v>227</v>
      </c>
      <c r="O19" t="s">
        <v>274</v>
      </c>
    </row>
    <row r="20" spans="4:17" x14ac:dyDescent="0.2">
      <c r="D20" t="s">
        <v>95</v>
      </c>
      <c r="H20" t="s">
        <v>228</v>
      </c>
      <c r="I20" t="s">
        <v>229</v>
      </c>
      <c r="J20" t="s">
        <v>230</v>
      </c>
    </row>
    <row r="21" spans="4:17" x14ac:dyDescent="0.2">
      <c r="D21" t="s">
        <v>170</v>
      </c>
      <c r="H21" t="s">
        <v>231</v>
      </c>
      <c r="I21" t="s">
        <v>232</v>
      </c>
      <c r="J21" t="s">
        <v>233</v>
      </c>
    </row>
    <row r="22" spans="4:17" x14ac:dyDescent="0.2">
      <c r="D22" t="s">
        <v>166</v>
      </c>
      <c r="H22" t="s">
        <v>234</v>
      </c>
      <c r="I22" t="s">
        <v>235</v>
      </c>
      <c r="J22" t="s">
        <v>236</v>
      </c>
    </row>
    <row r="23" spans="4:17" x14ac:dyDescent="0.2">
      <c r="D23" t="s">
        <v>193</v>
      </c>
      <c r="H23" t="s">
        <v>237</v>
      </c>
      <c r="I23" t="s">
        <v>238</v>
      </c>
      <c r="J23" t="s">
        <v>239</v>
      </c>
      <c r="N23" t="s">
        <v>301</v>
      </c>
    </row>
    <row r="24" spans="4:17" x14ac:dyDescent="0.2">
      <c r="D24" t="s">
        <v>62</v>
      </c>
      <c r="H24" t="s">
        <v>240</v>
      </c>
      <c r="I24" t="s">
        <v>241</v>
      </c>
      <c r="J24" t="s">
        <v>242</v>
      </c>
      <c r="N24">
        <v>100</v>
      </c>
      <c r="O24" t="s">
        <v>260</v>
      </c>
    </row>
    <row r="25" spans="4:17" x14ac:dyDescent="0.2">
      <c r="D25" t="s">
        <v>148</v>
      </c>
      <c r="H25" t="s">
        <v>243</v>
      </c>
      <c r="I25" t="s">
        <v>244</v>
      </c>
      <c r="J25" t="s">
        <v>245</v>
      </c>
      <c r="N25">
        <v>101</v>
      </c>
      <c r="O25" t="s">
        <v>261</v>
      </c>
    </row>
    <row r="26" spans="4:17" x14ac:dyDescent="0.2">
      <c r="D26" t="s">
        <v>58</v>
      </c>
      <c r="H26" t="s">
        <v>246</v>
      </c>
      <c r="I26" t="s">
        <v>247</v>
      </c>
      <c r="J26" t="s">
        <v>248</v>
      </c>
      <c r="N26">
        <v>102</v>
      </c>
      <c r="O26" t="s">
        <v>262</v>
      </c>
    </row>
    <row r="27" spans="4:17" x14ac:dyDescent="0.2">
      <c r="D27" t="s">
        <v>114</v>
      </c>
      <c r="H27" t="s">
        <v>249</v>
      </c>
      <c r="I27" t="s">
        <v>250</v>
      </c>
      <c r="J27" t="s">
        <v>251</v>
      </c>
      <c r="N27">
        <v>103</v>
      </c>
      <c r="O27" t="s">
        <v>263</v>
      </c>
    </row>
    <row r="28" spans="4:17" x14ac:dyDescent="0.2">
      <c r="D28" t="s">
        <v>109</v>
      </c>
      <c r="H28" t="s">
        <v>252</v>
      </c>
      <c r="I28" t="s">
        <v>253</v>
      </c>
      <c r="J28" t="s">
        <v>254</v>
      </c>
      <c r="N28">
        <v>104</v>
      </c>
      <c r="O28" t="s">
        <v>264</v>
      </c>
    </row>
    <row r="29" spans="4:17" x14ac:dyDescent="0.2">
      <c r="D29" t="s">
        <v>124</v>
      </c>
      <c r="H29" t="s">
        <v>255</v>
      </c>
      <c r="I29" t="s">
        <v>256</v>
      </c>
      <c r="J29" t="s">
        <v>257</v>
      </c>
      <c r="N29">
        <v>105</v>
      </c>
      <c r="O29" t="s">
        <v>265</v>
      </c>
    </row>
    <row r="30" spans="4:17" x14ac:dyDescent="0.2">
      <c r="D30" t="s">
        <v>54</v>
      </c>
      <c r="N30">
        <v>106</v>
      </c>
      <c r="O30" t="s">
        <v>266</v>
      </c>
    </row>
    <row r="31" spans="4:17" x14ac:dyDescent="0.2">
      <c r="D31" t="s">
        <v>165</v>
      </c>
      <c r="N31">
        <v>107</v>
      </c>
      <c r="O31" t="s">
        <v>267</v>
      </c>
    </row>
    <row r="32" spans="4:17" x14ac:dyDescent="0.2">
      <c r="D32" t="s">
        <v>162</v>
      </c>
      <c r="H32" t="s">
        <v>302</v>
      </c>
      <c r="N32">
        <v>108</v>
      </c>
      <c r="O32" t="s">
        <v>268</v>
      </c>
    </row>
    <row r="33" spans="4:16" x14ac:dyDescent="0.2">
      <c r="D33" t="s">
        <v>185</v>
      </c>
      <c r="H33" t="s">
        <v>1056</v>
      </c>
      <c r="I33" t="s">
        <v>1057</v>
      </c>
      <c r="N33">
        <v>109</v>
      </c>
      <c r="O33" t="s">
        <v>269</v>
      </c>
    </row>
    <row r="34" spans="4:16" x14ac:dyDescent="0.2">
      <c r="D34" t="s">
        <v>85</v>
      </c>
      <c r="H34" t="s">
        <v>1058</v>
      </c>
      <c r="I34" t="s">
        <v>1059</v>
      </c>
      <c r="J34" s="202" t="s">
        <v>306</v>
      </c>
      <c r="K34" s="202"/>
      <c r="N34">
        <v>110</v>
      </c>
      <c r="O34" t="s">
        <v>270</v>
      </c>
    </row>
    <row r="35" spans="4:16" x14ac:dyDescent="0.2">
      <c r="D35" t="s">
        <v>51</v>
      </c>
      <c r="H35" t="s">
        <v>1060</v>
      </c>
      <c r="I35" t="s">
        <v>1061</v>
      </c>
      <c r="J35">
        <v>1</v>
      </c>
      <c r="K35" t="s">
        <v>307</v>
      </c>
      <c r="N35">
        <v>111</v>
      </c>
      <c r="O35" t="s">
        <v>271</v>
      </c>
    </row>
    <row r="36" spans="4:16" x14ac:dyDescent="0.2">
      <c r="D36" t="s">
        <v>164</v>
      </c>
      <c r="H36" t="s">
        <v>1062</v>
      </c>
      <c r="I36" t="s">
        <v>1063</v>
      </c>
      <c r="J36">
        <v>2</v>
      </c>
      <c r="K36" t="s">
        <v>308</v>
      </c>
      <c r="N36">
        <v>112</v>
      </c>
      <c r="O36" t="s">
        <v>272</v>
      </c>
    </row>
    <row r="37" spans="4:16" x14ac:dyDescent="0.2">
      <c r="D37" t="s">
        <v>171</v>
      </c>
      <c r="H37" t="s">
        <v>1064</v>
      </c>
      <c r="I37" t="s">
        <v>1065</v>
      </c>
      <c r="J37">
        <v>3</v>
      </c>
      <c r="K37" t="s">
        <v>309</v>
      </c>
      <c r="N37">
        <v>113</v>
      </c>
      <c r="O37" t="s">
        <v>273</v>
      </c>
    </row>
    <row r="38" spans="4:16" x14ac:dyDescent="0.2">
      <c r="D38" t="s">
        <v>77</v>
      </c>
      <c r="H38" t="s">
        <v>1066</v>
      </c>
      <c r="I38" t="s">
        <v>1067</v>
      </c>
      <c r="J38">
        <v>4</v>
      </c>
      <c r="K38" t="s">
        <v>310</v>
      </c>
    </row>
    <row r="39" spans="4:16" x14ac:dyDescent="0.2">
      <c r="D39" t="s">
        <v>86</v>
      </c>
      <c r="H39" t="s">
        <v>1068</v>
      </c>
      <c r="I39" t="s">
        <v>1069</v>
      </c>
      <c r="J39">
        <v>5</v>
      </c>
      <c r="K39" t="s">
        <v>311</v>
      </c>
    </row>
    <row r="40" spans="4:16" x14ac:dyDescent="0.2">
      <c r="D40" t="s">
        <v>63</v>
      </c>
      <c r="H40" t="s">
        <v>1070</v>
      </c>
      <c r="I40" t="s">
        <v>1071</v>
      </c>
      <c r="J40">
        <v>6</v>
      </c>
      <c r="K40" t="s">
        <v>312</v>
      </c>
      <c r="O40" t="s">
        <v>482</v>
      </c>
    </row>
    <row r="41" spans="4:16" x14ac:dyDescent="0.2">
      <c r="D41" t="s">
        <v>100</v>
      </c>
      <c r="H41" t="s">
        <v>1072</v>
      </c>
      <c r="I41" t="s">
        <v>1073</v>
      </c>
      <c r="J41">
        <v>7</v>
      </c>
      <c r="K41" t="s">
        <v>313</v>
      </c>
      <c r="O41" t="s">
        <v>485</v>
      </c>
      <c r="P41" t="s">
        <v>483</v>
      </c>
    </row>
    <row r="42" spans="4:16" x14ac:dyDescent="0.2">
      <c r="D42" t="s">
        <v>144</v>
      </c>
      <c r="H42" t="s">
        <v>1074</v>
      </c>
      <c r="I42" t="s">
        <v>1075</v>
      </c>
      <c r="J42">
        <v>8</v>
      </c>
      <c r="K42" t="s">
        <v>314</v>
      </c>
      <c r="O42" t="s">
        <v>484</v>
      </c>
      <c r="P42" t="s">
        <v>486</v>
      </c>
    </row>
    <row r="43" spans="4:16" x14ac:dyDescent="0.2">
      <c r="D43" t="s">
        <v>56</v>
      </c>
      <c r="J43">
        <v>1</v>
      </c>
      <c r="K43" t="s">
        <v>315</v>
      </c>
      <c r="O43" t="s">
        <v>487</v>
      </c>
      <c r="P43" t="s">
        <v>488</v>
      </c>
    </row>
    <row r="44" spans="4:16" x14ac:dyDescent="0.2">
      <c r="D44" t="s">
        <v>40</v>
      </c>
      <c r="J44">
        <v>10</v>
      </c>
      <c r="K44" t="s">
        <v>316</v>
      </c>
      <c r="O44" t="s">
        <v>489</v>
      </c>
      <c r="P44" t="s">
        <v>490</v>
      </c>
    </row>
    <row r="45" spans="4:16" x14ac:dyDescent="0.2">
      <c r="D45" t="s">
        <v>61</v>
      </c>
      <c r="J45">
        <v>11</v>
      </c>
      <c r="K45" t="s">
        <v>317</v>
      </c>
      <c r="O45" t="s">
        <v>300</v>
      </c>
      <c r="P45" t="s">
        <v>491</v>
      </c>
    </row>
    <row r="46" spans="4:16" x14ac:dyDescent="0.2">
      <c r="D46" t="s">
        <v>68</v>
      </c>
      <c r="J46">
        <v>12</v>
      </c>
      <c r="K46" t="s">
        <v>318</v>
      </c>
    </row>
    <row r="47" spans="4:16" x14ac:dyDescent="0.2">
      <c r="D47" t="s">
        <v>94</v>
      </c>
    </row>
    <row r="48" spans="4:16" x14ac:dyDescent="0.2">
      <c r="D48" t="s">
        <v>107</v>
      </c>
      <c r="H48" t="s">
        <v>319</v>
      </c>
      <c r="J48" t="s">
        <v>333</v>
      </c>
    </row>
    <row r="49" spans="4:11" x14ac:dyDescent="0.2">
      <c r="D49" t="s">
        <v>90</v>
      </c>
      <c r="H49">
        <v>80</v>
      </c>
      <c r="I49" t="s">
        <v>320</v>
      </c>
      <c r="J49" t="s">
        <v>334</v>
      </c>
      <c r="K49" t="s">
        <v>335</v>
      </c>
    </row>
    <row r="50" spans="4:11" x14ac:dyDescent="0.2">
      <c r="D50" t="s">
        <v>118</v>
      </c>
      <c r="H50">
        <v>85</v>
      </c>
      <c r="I50" t="s">
        <v>321</v>
      </c>
      <c r="J50" t="s">
        <v>336</v>
      </c>
      <c r="K50" t="s">
        <v>337</v>
      </c>
    </row>
    <row r="51" spans="4:11" x14ac:dyDescent="0.2">
      <c r="D51" t="s">
        <v>184</v>
      </c>
      <c r="H51">
        <v>86</v>
      </c>
      <c r="I51" t="s">
        <v>322</v>
      </c>
      <c r="J51" t="s">
        <v>338</v>
      </c>
      <c r="K51" t="s">
        <v>339</v>
      </c>
    </row>
    <row r="52" spans="4:11" x14ac:dyDescent="0.2">
      <c r="D52" t="s">
        <v>47</v>
      </c>
      <c r="H52">
        <v>87</v>
      </c>
      <c r="I52" t="s">
        <v>323</v>
      </c>
      <c r="J52" t="s">
        <v>340</v>
      </c>
      <c r="K52" t="s">
        <v>341</v>
      </c>
    </row>
    <row r="53" spans="4:11" x14ac:dyDescent="0.2">
      <c r="D53" t="s">
        <v>66</v>
      </c>
      <c r="H53">
        <v>89</v>
      </c>
      <c r="I53" t="s">
        <v>324</v>
      </c>
      <c r="J53" t="s">
        <v>342</v>
      </c>
      <c r="K53" t="s">
        <v>343</v>
      </c>
    </row>
    <row r="54" spans="4:11" x14ac:dyDescent="0.2">
      <c r="D54" t="s">
        <v>175</v>
      </c>
      <c r="H54">
        <v>90</v>
      </c>
      <c r="I54" t="s">
        <v>325</v>
      </c>
      <c r="J54" t="s">
        <v>344</v>
      </c>
      <c r="K54" t="s">
        <v>345</v>
      </c>
    </row>
    <row r="55" spans="4:11" x14ac:dyDescent="0.2">
      <c r="D55" t="s">
        <v>158</v>
      </c>
      <c r="H55">
        <v>91</v>
      </c>
      <c r="I55" t="s">
        <v>326</v>
      </c>
      <c r="J55" t="s">
        <v>346</v>
      </c>
      <c r="K55" t="s">
        <v>347</v>
      </c>
    </row>
    <row r="56" spans="4:11" x14ac:dyDescent="0.2">
      <c r="D56" t="s">
        <v>76</v>
      </c>
      <c r="H56">
        <v>92</v>
      </c>
      <c r="I56" t="s">
        <v>327</v>
      </c>
      <c r="J56" t="s">
        <v>348</v>
      </c>
      <c r="K56" t="s">
        <v>349</v>
      </c>
    </row>
    <row r="57" spans="4:11" x14ac:dyDescent="0.2">
      <c r="D57" t="s">
        <v>110</v>
      </c>
      <c r="H57">
        <v>93</v>
      </c>
      <c r="I57" t="s">
        <v>328</v>
      </c>
      <c r="J57" t="s">
        <v>350</v>
      </c>
      <c r="K57" t="s">
        <v>351</v>
      </c>
    </row>
    <row r="58" spans="4:11" x14ac:dyDescent="0.2">
      <c r="D58" t="s">
        <v>192</v>
      </c>
      <c r="H58">
        <v>94</v>
      </c>
      <c r="I58" t="s">
        <v>329</v>
      </c>
      <c r="J58" t="s">
        <v>352</v>
      </c>
      <c r="K58" t="s">
        <v>351</v>
      </c>
    </row>
    <row r="59" spans="4:11" x14ac:dyDescent="0.2">
      <c r="D59" t="s">
        <v>177</v>
      </c>
      <c r="H59">
        <v>95</v>
      </c>
      <c r="I59" t="s">
        <v>330</v>
      </c>
      <c r="J59" t="s">
        <v>353</v>
      </c>
      <c r="K59" t="s">
        <v>351</v>
      </c>
    </row>
    <row r="60" spans="4:11" x14ac:dyDescent="0.2">
      <c r="D60" t="s">
        <v>126</v>
      </c>
      <c r="H60">
        <v>96</v>
      </c>
      <c r="I60" t="s">
        <v>331</v>
      </c>
      <c r="J60" t="s">
        <v>354</v>
      </c>
      <c r="K60" t="s">
        <v>351</v>
      </c>
    </row>
    <row r="61" spans="4:11" x14ac:dyDescent="0.2">
      <c r="D61" t="s">
        <v>160</v>
      </c>
      <c r="H61">
        <v>99</v>
      </c>
      <c r="I61" t="s">
        <v>332</v>
      </c>
      <c r="J61" t="s">
        <v>355</v>
      </c>
      <c r="K61" t="s">
        <v>351</v>
      </c>
    </row>
    <row r="62" spans="4:11" x14ac:dyDescent="0.2">
      <c r="D62" t="s">
        <v>150</v>
      </c>
      <c r="J62" t="s">
        <v>356</v>
      </c>
      <c r="K62" t="s">
        <v>351</v>
      </c>
    </row>
    <row r="63" spans="4:11" x14ac:dyDescent="0.2">
      <c r="D63" t="s">
        <v>71</v>
      </c>
      <c r="J63" t="s">
        <v>357</v>
      </c>
      <c r="K63" t="s">
        <v>351</v>
      </c>
    </row>
    <row r="64" spans="4:11" x14ac:dyDescent="0.2">
      <c r="D64" t="s">
        <v>123</v>
      </c>
      <c r="J64" t="s">
        <v>30</v>
      </c>
      <c r="K64" t="s">
        <v>358</v>
      </c>
    </row>
    <row r="65" spans="4:11" x14ac:dyDescent="0.2">
      <c r="D65" t="s">
        <v>119</v>
      </c>
      <c r="H65" t="s">
        <v>453</v>
      </c>
      <c r="J65" t="s">
        <v>359</v>
      </c>
      <c r="K65" t="s">
        <v>360</v>
      </c>
    </row>
    <row r="66" spans="4:11" x14ac:dyDescent="0.2">
      <c r="D66" t="s">
        <v>128</v>
      </c>
      <c r="H66" t="s">
        <v>454</v>
      </c>
      <c r="I66" t="s">
        <v>455</v>
      </c>
      <c r="J66" t="s">
        <v>31</v>
      </c>
      <c r="K66" t="s">
        <v>361</v>
      </c>
    </row>
    <row r="67" spans="4:11" x14ac:dyDescent="0.2">
      <c r="D67" t="s">
        <v>44</v>
      </c>
      <c r="H67" t="s">
        <v>348</v>
      </c>
      <c r="I67" t="s">
        <v>456</v>
      </c>
      <c r="J67" t="s">
        <v>362</v>
      </c>
      <c r="K67" t="s">
        <v>363</v>
      </c>
    </row>
    <row r="68" spans="4:11" x14ac:dyDescent="0.2">
      <c r="D68" t="s">
        <v>174</v>
      </c>
      <c r="H68" t="s">
        <v>350</v>
      </c>
      <c r="I68" t="s">
        <v>457</v>
      </c>
      <c r="J68" t="s">
        <v>364</v>
      </c>
      <c r="K68" t="s">
        <v>365</v>
      </c>
    </row>
    <row r="69" spans="4:11" x14ac:dyDescent="0.2">
      <c r="D69" t="s">
        <v>112</v>
      </c>
      <c r="H69" t="s">
        <v>352</v>
      </c>
      <c r="I69" t="s">
        <v>458</v>
      </c>
      <c r="J69" t="s">
        <v>366</v>
      </c>
      <c r="K69" t="s">
        <v>365</v>
      </c>
    </row>
    <row r="70" spans="4:11" x14ac:dyDescent="0.2">
      <c r="D70" t="s">
        <v>52</v>
      </c>
      <c r="H70" t="s">
        <v>353</v>
      </c>
      <c r="I70" t="s">
        <v>459</v>
      </c>
      <c r="J70" t="s">
        <v>367</v>
      </c>
      <c r="K70" t="s">
        <v>365</v>
      </c>
    </row>
    <row r="71" spans="4:11" x14ac:dyDescent="0.2">
      <c r="D71" t="s">
        <v>104</v>
      </c>
      <c r="H71" t="s">
        <v>354</v>
      </c>
      <c r="I71" t="s">
        <v>460</v>
      </c>
      <c r="J71" t="s">
        <v>368</v>
      </c>
      <c r="K71" t="s">
        <v>365</v>
      </c>
    </row>
    <row r="72" spans="4:11" x14ac:dyDescent="0.2">
      <c r="D72" t="s">
        <v>155</v>
      </c>
      <c r="H72" t="s">
        <v>355</v>
      </c>
      <c r="I72" t="s">
        <v>461</v>
      </c>
      <c r="J72" t="s">
        <v>369</v>
      </c>
      <c r="K72" t="s">
        <v>370</v>
      </c>
    </row>
    <row r="73" spans="4:11" x14ac:dyDescent="0.2">
      <c r="D73" t="s">
        <v>183</v>
      </c>
      <c r="H73" t="s">
        <v>356</v>
      </c>
      <c r="I73" t="s">
        <v>462</v>
      </c>
      <c r="J73" t="s">
        <v>371</v>
      </c>
      <c r="K73" t="s">
        <v>372</v>
      </c>
    </row>
    <row r="74" spans="4:11" x14ac:dyDescent="0.2">
      <c r="D74" t="s">
        <v>69</v>
      </c>
      <c r="H74" t="s">
        <v>357</v>
      </c>
      <c r="I74" t="s">
        <v>463</v>
      </c>
      <c r="J74" t="s">
        <v>373</v>
      </c>
      <c r="K74" t="s">
        <v>374</v>
      </c>
    </row>
    <row r="75" spans="4:11" x14ac:dyDescent="0.2">
      <c r="D75" t="s">
        <v>116</v>
      </c>
      <c r="H75" t="s">
        <v>464</v>
      </c>
      <c r="I75" t="s">
        <v>465</v>
      </c>
      <c r="J75" t="s">
        <v>375</v>
      </c>
      <c r="K75" t="s">
        <v>376</v>
      </c>
    </row>
    <row r="76" spans="4:11" x14ac:dyDescent="0.2">
      <c r="D76" t="s">
        <v>108</v>
      </c>
      <c r="H76" t="s">
        <v>30</v>
      </c>
      <c r="I76" t="s">
        <v>466</v>
      </c>
      <c r="J76" t="s">
        <v>377</v>
      </c>
      <c r="K76" t="s">
        <v>378</v>
      </c>
    </row>
    <row r="77" spans="4:11" x14ac:dyDescent="0.2">
      <c r="D77" t="s">
        <v>138</v>
      </c>
      <c r="H77" t="s">
        <v>359</v>
      </c>
      <c r="I77" t="s">
        <v>467</v>
      </c>
      <c r="J77" t="s">
        <v>379</v>
      </c>
      <c r="K77" t="s">
        <v>380</v>
      </c>
    </row>
    <row r="78" spans="4:11" x14ac:dyDescent="0.2">
      <c r="D78" t="s">
        <v>80</v>
      </c>
      <c r="H78" t="s">
        <v>31</v>
      </c>
      <c r="I78" t="s">
        <v>468</v>
      </c>
      <c r="J78" t="s">
        <v>381</v>
      </c>
      <c r="K78" t="s">
        <v>382</v>
      </c>
    </row>
    <row r="79" spans="4:11" x14ac:dyDescent="0.2">
      <c r="D79" t="s">
        <v>97</v>
      </c>
      <c r="H79" t="s">
        <v>362</v>
      </c>
      <c r="I79" t="s">
        <v>469</v>
      </c>
      <c r="J79" t="s">
        <v>383</v>
      </c>
      <c r="K79" t="s">
        <v>384</v>
      </c>
    </row>
    <row r="80" spans="4:11" x14ac:dyDescent="0.2">
      <c r="D80" t="s">
        <v>70</v>
      </c>
      <c r="H80" t="s">
        <v>364</v>
      </c>
      <c r="I80" t="s">
        <v>470</v>
      </c>
      <c r="J80" t="s">
        <v>385</v>
      </c>
      <c r="K80" t="s">
        <v>386</v>
      </c>
    </row>
    <row r="81" spans="4:11" x14ac:dyDescent="0.2">
      <c r="D81" t="s">
        <v>190</v>
      </c>
      <c r="H81" t="s">
        <v>366</v>
      </c>
      <c r="I81" t="s">
        <v>471</v>
      </c>
      <c r="J81" t="s">
        <v>387</v>
      </c>
      <c r="K81" t="s">
        <v>388</v>
      </c>
    </row>
    <row r="82" spans="4:11" x14ac:dyDescent="0.2">
      <c r="D82" t="s">
        <v>161</v>
      </c>
      <c r="H82" t="s">
        <v>367</v>
      </c>
      <c r="I82" t="s">
        <v>472</v>
      </c>
      <c r="J82" t="s">
        <v>389</v>
      </c>
      <c r="K82" t="s">
        <v>390</v>
      </c>
    </row>
    <row r="83" spans="4:11" x14ac:dyDescent="0.2">
      <c r="D83" t="s">
        <v>159</v>
      </c>
      <c r="H83" t="s">
        <v>368</v>
      </c>
      <c r="I83" t="s">
        <v>473</v>
      </c>
      <c r="J83" t="s">
        <v>391</v>
      </c>
      <c r="K83" t="s">
        <v>392</v>
      </c>
    </row>
    <row r="84" spans="4:11" x14ac:dyDescent="0.2">
      <c r="D84" t="s">
        <v>157</v>
      </c>
      <c r="H84" t="s">
        <v>474</v>
      </c>
      <c r="I84" t="s">
        <v>475</v>
      </c>
      <c r="J84" t="s">
        <v>393</v>
      </c>
      <c r="K84" t="s">
        <v>394</v>
      </c>
    </row>
    <row r="85" spans="4:11" x14ac:dyDescent="0.2">
      <c r="D85" t="s">
        <v>103</v>
      </c>
      <c r="H85" t="s">
        <v>476</v>
      </c>
      <c r="I85" t="s">
        <v>477</v>
      </c>
      <c r="J85" t="s">
        <v>395</v>
      </c>
      <c r="K85" t="s">
        <v>396</v>
      </c>
    </row>
    <row r="86" spans="4:11" x14ac:dyDescent="0.2">
      <c r="D86" t="s">
        <v>43</v>
      </c>
      <c r="H86" t="s">
        <v>478</v>
      </c>
      <c r="I86" t="s">
        <v>479</v>
      </c>
      <c r="J86" t="s">
        <v>397</v>
      </c>
      <c r="K86" t="s">
        <v>398</v>
      </c>
    </row>
    <row r="87" spans="4:11" x14ac:dyDescent="0.2">
      <c r="D87" t="s">
        <v>60</v>
      </c>
      <c r="H87" t="s">
        <v>480</v>
      </c>
      <c r="I87" t="s">
        <v>481</v>
      </c>
      <c r="J87" t="s">
        <v>399</v>
      </c>
      <c r="K87" t="s">
        <v>400</v>
      </c>
    </row>
    <row r="88" spans="4:11" x14ac:dyDescent="0.2">
      <c r="D88" t="s">
        <v>105</v>
      </c>
      <c r="J88" t="s">
        <v>401</v>
      </c>
      <c r="K88" t="s">
        <v>402</v>
      </c>
    </row>
    <row r="89" spans="4:11" x14ac:dyDescent="0.2">
      <c r="D89" t="s">
        <v>169</v>
      </c>
      <c r="J89" t="s">
        <v>403</v>
      </c>
      <c r="K89" t="s">
        <v>404</v>
      </c>
    </row>
    <row r="90" spans="4:11" x14ac:dyDescent="0.2">
      <c r="D90" t="s">
        <v>67</v>
      </c>
      <c r="J90" t="s">
        <v>405</v>
      </c>
      <c r="K90" t="s">
        <v>406</v>
      </c>
    </row>
    <row r="91" spans="4:11" x14ac:dyDescent="0.2">
      <c r="D91" t="s">
        <v>92</v>
      </c>
      <c r="J91" t="s">
        <v>407</v>
      </c>
      <c r="K91" t="s">
        <v>408</v>
      </c>
    </row>
    <row r="92" spans="4:11" x14ac:dyDescent="0.2">
      <c r="D92" t="s">
        <v>82</v>
      </c>
      <c r="J92" t="s">
        <v>409</v>
      </c>
      <c r="K92" t="s">
        <v>410</v>
      </c>
    </row>
    <row r="93" spans="4:11" x14ac:dyDescent="0.2">
      <c r="D93" t="s">
        <v>113</v>
      </c>
      <c r="J93" t="s">
        <v>411</v>
      </c>
      <c r="K93" t="s">
        <v>412</v>
      </c>
    </row>
    <row r="94" spans="4:11" x14ac:dyDescent="0.2">
      <c r="D94" t="s">
        <v>55</v>
      </c>
      <c r="J94" t="s">
        <v>413</v>
      </c>
      <c r="K94" t="s">
        <v>414</v>
      </c>
    </row>
    <row r="95" spans="4:11" x14ac:dyDescent="0.2">
      <c r="D95" t="s">
        <v>125</v>
      </c>
      <c r="J95" t="s">
        <v>415</v>
      </c>
      <c r="K95" t="s">
        <v>416</v>
      </c>
    </row>
    <row r="96" spans="4:11" x14ac:dyDescent="0.2">
      <c r="D96" t="s">
        <v>179</v>
      </c>
      <c r="J96" t="s">
        <v>417</v>
      </c>
      <c r="K96" t="s">
        <v>418</v>
      </c>
    </row>
    <row r="97" spans="4:11" x14ac:dyDescent="0.2">
      <c r="D97" t="s">
        <v>167</v>
      </c>
      <c r="J97" t="s">
        <v>419</v>
      </c>
      <c r="K97" t="s">
        <v>420</v>
      </c>
    </row>
    <row r="98" spans="4:11" x14ac:dyDescent="0.2">
      <c r="D98" t="s">
        <v>117</v>
      </c>
      <c r="J98" t="s">
        <v>421</v>
      </c>
      <c r="K98" t="s">
        <v>422</v>
      </c>
    </row>
    <row r="99" spans="4:11" x14ac:dyDescent="0.2">
      <c r="D99" t="s">
        <v>57</v>
      </c>
      <c r="J99" t="s">
        <v>423</v>
      </c>
      <c r="K99" t="s">
        <v>424</v>
      </c>
    </row>
    <row r="100" spans="4:11" x14ac:dyDescent="0.2">
      <c r="D100" t="s">
        <v>176</v>
      </c>
      <c r="J100" t="s">
        <v>425</v>
      </c>
      <c r="K100" t="s">
        <v>426</v>
      </c>
    </row>
    <row r="101" spans="4:11" x14ac:dyDescent="0.2">
      <c r="D101" t="s">
        <v>131</v>
      </c>
      <c r="J101" t="s">
        <v>427</v>
      </c>
      <c r="K101" t="s">
        <v>428</v>
      </c>
    </row>
    <row r="102" spans="4:11" x14ac:dyDescent="0.2">
      <c r="D102" t="s">
        <v>48</v>
      </c>
      <c r="J102" t="s">
        <v>429</v>
      </c>
      <c r="K102" t="s">
        <v>430</v>
      </c>
    </row>
    <row r="103" spans="4:11" x14ac:dyDescent="0.2">
      <c r="D103" t="s">
        <v>46</v>
      </c>
      <c r="J103" t="s">
        <v>431</v>
      </c>
      <c r="K103" t="s">
        <v>432</v>
      </c>
    </row>
    <row r="104" spans="4:11" x14ac:dyDescent="0.2">
      <c r="D104" t="s">
        <v>120</v>
      </c>
      <c r="J104" t="s">
        <v>433</v>
      </c>
      <c r="K104" t="s">
        <v>434</v>
      </c>
    </row>
    <row r="105" spans="4:11" x14ac:dyDescent="0.2">
      <c r="D105" t="s">
        <v>152</v>
      </c>
      <c r="J105" t="s">
        <v>435</v>
      </c>
      <c r="K105" t="s">
        <v>436</v>
      </c>
    </row>
    <row r="106" spans="4:11" x14ac:dyDescent="0.2">
      <c r="D106" t="s">
        <v>111</v>
      </c>
      <c r="J106" t="s">
        <v>437</v>
      </c>
      <c r="K106" t="s">
        <v>438</v>
      </c>
    </row>
    <row r="107" spans="4:11" x14ac:dyDescent="0.2">
      <c r="D107" t="s">
        <v>102</v>
      </c>
      <c r="J107" t="s">
        <v>439</v>
      </c>
      <c r="K107" t="s">
        <v>440</v>
      </c>
    </row>
    <row r="108" spans="4:11" x14ac:dyDescent="0.2">
      <c r="D108" t="s">
        <v>172</v>
      </c>
      <c r="J108" t="s">
        <v>441</v>
      </c>
      <c r="K108" t="s">
        <v>442</v>
      </c>
    </row>
    <row r="109" spans="4:11" x14ac:dyDescent="0.2">
      <c r="D109" t="s">
        <v>143</v>
      </c>
      <c r="J109" t="s">
        <v>443</v>
      </c>
      <c r="K109" t="s">
        <v>444</v>
      </c>
    </row>
    <row r="110" spans="4:11" x14ac:dyDescent="0.2">
      <c r="D110" t="s">
        <v>74</v>
      </c>
      <c r="J110" t="s">
        <v>445</v>
      </c>
      <c r="K110" t="s">
        <v>446</v>
      </c>
    </row>
    <row r="111" spans="4:11" x14ac:dyDescent="0.2">
      <c r="D111" t="s">
        <v>91</v>
      </c>
      <c r="J111" t="s">
        <v>447</v>
      </c>
      <c r="K111" t="s">
        <v>448</v>
      </c>
    </row>
    <row r="112" spans="4:11" x14ac:dyDescent="0.2">
      <c r="D112" t="s">
        <v>79</v>
      </c>
      <c r="J112" t="s">
        <v>449</v>
      </c>
      <c r="K112" t="s">
        <v>450</v>
      </c>
    </row>
    <row r="113" spans="4:11" x14ac:dyDescent="0.2">
      <c r="D113" t="s">
        <v>132</v>
      </c>
      <c r="J113" t="s">
        <v>451</v>
      </c>
      <c r="K113" t="s">
        <v>452</v>
      </c>
    </row>
    <row r="114" spans="4:11" x14ac:dyDescent="0.2">
      <c r="D114" t="s">
        <v>75</v>
      </c>
    </row>
    <row r="115" spans="4:11" x14ac:dyDescent="0.2">
      <c r="D115" t="s">
        <v>93</v>
      </c>
    </row>
    <row r="116" spans="4:11" x14ac:dyDescent="0.2">
      <c r="D116" t="s">
        <v>180</v>
      </c>
    </row>
    <row r="117" spans="4:11" x14ac:dyDescent="0.2">
      <c r="D117" t="s">
        <v>154</v>
      </c>
    </row>
    <row r="118" spans="4:11" x14ac:dyDescent="0.2">
      <c r="D118" t="s">
        <v>142</v>
      </c>
    </row>
    <row r="119" spans="4:11" x14ac:dyDescent="0.2">
      <c r="D119" t="s">
        <v>136</v>
      </c>
    </row>
    <row r="120" spans="4:11" x14ac:dyDescent="0.2">
      <c r="D120" t="s">
        <v>41</v>
      </c>
    </row>
    <row r="121" spans="4:11" x14ac:dyDescent="0.2">
      <c r="D121" t="s">
        <v>53</v>
      </c>
    </row>
    <row r="122" spans="4:11" x14ac:dyDescent="0.2">
      <c r="D122" t="s">
        <v>96</v>
      </c>
    </row>
    <row r="123" spans="4:11" x14ac:dyDescent="0.2">
      <c r="D123" t="s">
        <v>163</v>
      </c>
    </row>
    <row r="124" spans="4:11" x14ac:dyDescent="0.2">
      <c r="D124" t="s">
        <v>89</v>
      </c>
    </row>
    <row r="125" spans="4:11" x14ac:dyDescent="0.2">
      <c r="D125" t="s">
        <v>153</v>
      </c>
    </row>
    <row r="126" spans="4:11" x14ac:dyDescent="0.2">
      <c r="D126" t="s">
        <v>122</v>
      </c>
    </row>
    <row r="127" spans="4:11" x14ac:dyDescent="0.2">
      <c r="D127" t="s">
        <v>168</v>
      </c>
    </row>
    <row r="128" spans="4:11" x14ac:dyDescent="0.2">
      <c r="D128" t="s">
        <v>149</v>
      </c>
    </row>
    <row r="129" spans="4:4" x14ac:dyDescent="0.2">
      <c r="D129" t="s">
        <v>84</v>
      </c>
    </row>
    <row r="130" spans="4:4" x14ac:dyDescent="0.2">
      <c r="D130" t="s">
        <v>115</v>
      </c>
    </row>
    <row r="131" spans="4:4" x14ac:dyDescent="0.2">
      <c r="D131" t="s">
        <v>73</v>
      </c>
    </row>
    <row r="132" spans="4:4" x14ac:dyDescent="0.2">
      <c r="D132" t="s">
        <v>147</v>
      </c>
    </row>
    <row r="133" spans="4:4" x14ac:dyDescent="0.2">
      <c r="D133" t="s">
        <v>135</v>
      </c>
    </row>
    <row r="134" spans="4:4" x14ac:dyDescent="0.2">
      <c r="D134" t="s">
        <v>45</v>
      </c>
    </row>
    <row r="135" spans="4:4" x14ac:dyDescent="0.2">
      <c r="D135" t="s">
        <v>65</v>
      </c>
    </row>
    <row r="136" spans="4:4" x14ac:dyDescent="0.2">
      <c r="D136" t="s">
        <v>64</v>
      </c>
    </row>
    <row r="137" spans="4:4" x14ac:dyDescent="0.2">
      <c r="D137" t="s">
        <v>181</v>
      </c>
    </row>
    <row r="138" spans="4:4" x14ac:dyDescent="0.2">
      <c r="D138" t="s">
        <v>83</v>
      </c>
    </row>
    <row r="139" spans="4:4" x14ac:dyDescent="0.2">
      <c r="D139" t="s">
        <v>39</v>
      </c>
    </row>
    <row r="140" spans="4:4" x14ac:dyDescent="0.2">
      <c r="D140" t="s">
        <v>87</v>
      </c>
    </row>
    <row r="141" spans="4:4" x14ac:dyDescent="0.2">
      <c r="D141" t="s">
        <v>101</v>
      </c>
    </row>
    <row r="142" spans="4:4" x14ac:dyDescent="0.2">
      <c r="D142" t="s">
        <v>188</v>
      </c>
    </row>
    <row r="143" spans="4:4" x14ac:dyDescent="0.2">
      <c r="D143" t="s">
        <v>186</v>
      </c>
    </row>
    <row r="144" spans="4:4" x14ac:dyDescent="0.2">
      <c r="D144" t="s">
        <v>196</v>
      </c>
    </row>
    <row r="145" spans="4:4" x14ac:dyDescent="0.2">
      <c r="D145" t="s">
        <v>42</v>
      </c>
    </row>
    <row r="146" spans="4:4" x14ac:dyDescent="0.2">
      <c r="D146" t="s">
        <v>59</v>
      </c>
    </row>
    <row r="147" spans="4:4" x14ac:dyDescent="0.2">
      <c r="D147" t="s">
        <v>72</v>
      </c>
    </row>
    <row r="148" spans="4:4" x14ac:dyDescent="0.2">
      <c r="D148" t="s">
        <v>134</v>
      </c>
    </row>
    <row r="149" spans="4:4" x14ac:dyDescent="0.2">
      <c r="D149" t="s">
        <v>127</v>
      </c>
    </row>
    <row r="150" spans="4:4" x14ac:dyDescent="0.2">
      <c r="D150" t="s">
        <v>156</v>
      </c>
    </row>
    <row r="151" spans="4:4" x14ac:dyDescent="0.2">
      <c r="D151" t="s">
        <v>195</v>
      </c>
    </row>
    <row r="152" spans="4:4" x14ac:dyDescent="0.2">
      <c r="D152" t="s">
        <v>106</v>
      </c>
    </row>
    <row r="153" spans="4:4" x14ac:dyDescent="0.2">
      <c r="D153" t="s">
        <v>129</v>
      </c>
    </row>
    <row r="154" spans="4:4" x14ac:dyDescent="0.2">
      <c r="D154" t="s">
        <v>178</v>
      </c>
    </row>
    <row r="155" spans="4:4" x14ac:dyDescent="0.2">
      <c r="D155" t="s">
        <v>121</v>
      </c>
    </row>
    <row r="156" spans="4:4" x14ac:dyDescent="0.2">
      <c r="D156" t="s">
        <v>145</v>
      </c>
    </row>
    <row r="157" spans="4:4" x14ac:dyDescent="0.2">
      <c r="D157" t="s">
        <v>140</v>
      </c>
    </row>
    <row r="158" spans="4:4" x14ac:dyDescent="0.2">
      <c r="D158" t="s">
        <v>81</v>
      </c>
    </row>
    <row r="159" spans="4:4" x14ac:dyDescent="0.2">
      <c r="D159" t="s">
        <v>50</v>
      </c>
    </row>
    <row r="160" spans="4:4" x14ac:dyDescent="0.2">
      <c r="D160" t="s">
        <v>139</v>
      </c>
    </row>
    <row r="161" spans="4:4" x14ac:dyDescent="0.2">
      <c r="D161" t="s">
        <v>197</v>
      </c>
    </row>
    <row r="162" spans="4:4" x14ac:dyDescent="0.2">
      <c r="D162" t="s">
        <v>198</v>
      </c>
    </row>
    <row r="163" spans="4:4" x14ac:dyDescent="0.2">
      <c r="D163" t="s">
        <v>199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J34:K34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workbookViewId="0">
      <selection activeCell="D197" sqref="D197"/>
    </sheetView>
  </sheetViews>
  <sheetFormatPr baseColWidth="10" defaultRowHeight="12.75" x14ac:dyDescent="0.2"/>
  <cols>
    <col min="1" max="1" width="11.5703125" style="32" bestFit="1" customWidth="1"/>
    <col min="2" max="2" width="37" style="32" bestFit="1" customWidth="1"/>
    <col min="3" max="3" width="11.42578125" style="32"/>
    <col min="4" max="4" width="46.28515625" style="32" bestFit="1" customWidth="1"/>
    <col min="5" max="16384" width="11.42578125" style="32"/>
  </cols>
  <sheetData>
    <row r="1" spans="1:4" x14ac:dyDescent="0.2">
      <c r="A1" s="34" t="s">
        <v>1037</v>
      </c>
      <c r="B1" s="34" t="s">
        <v>1036</v>
      </c>
      <c r="D1" s="32" t="s">
        <v>1039</v>
      </c>
    </row>
    <row r="2" spans="1:4" x14ac:dyDescent="0.2">
      <c r="A2" s="32" t="s">
        <v>1035</v>
      </c>
      <c r="B2" s="32" t="s">
        <v>1034</v>
      </c>
      <c r="C2" s="32" t="s">
        <v>1038</v>
      </c>
      <c r="D2" s="32" t="str">
        <f>CONCATENATE(B2,C2,A2)</f>
        <v>Cheque Rechazado - - -   1304</v>
      </c>
    </row>
    <row r="3" spans="1:4" x14ac:dyDescent="0.2">
      <c r="A3" s="32" t="s">
        <v>1033</v>
      </c>
      <c r="B3" s="32" t="s">
        <v>1032</v>
      </c>
      <c r="C3" s="32" t="s">
        <v>1038</v>
      </c>
      <c r="D3" s="32" t="str">
        <f t="shared" ref="D3:D66" si="0">CONCATENATE(B3,C3,A3)</f>
        <v>Cuenta Puente Exenta - - -   1308</v>
      </c>
    </row>
    <row r="4" spans="1:4" x14ac:dyDescent="0.2">
      <c r="A4" s="32" t="s">
        <v>1031</v>
      </c>
      <c r="B4" s="32" t="s">
        <v>1030</v>
      </c>
      <c r="C4" s="32" t="s">
        <v>1038</v>
      </c>
      <c r="D4" s="32" t="str">
        <f t="shared" si="0"/>
        <v>Anticipos Visas - - -   1403</v>
      </c>
    </row>
    <row r="5" spans="1:4" x14ac:dyDescent="0.2">
      <c r="A5" s="32" t="s">
        <v>1029</v>
      </c>
      <c r="B5" s="32" t="s">
        <v>1028</v>
      </c>
      <c r="C5" s="32" t="s">
        <v>1038</v>
      </c>
      <c r="D5" s="32" t="str">
        <f t="shared" si="0"/>
        <v>Aranceles a Recuperar Biológic - - -   1406</v>
      </c>
    </row>
    <row r="6" spans="1:4" x14ac:dyDescent="0.2">
      <c r="A6" s="32" t="s">
        <v>1027</v>
      </c>
      <c r="B6" s="32" t="s">
        <v>1026</v>
      </c>
      <c r="C6" s="32" t="s">
        <v>1038</v>
      </c>
      <c r="D6" s="32" t="str">
        <f t="shared" si="0"/>
        <v>Aranceles a Recuperar Aftosa - - - -   1407</v>
      </c>
    </row>
    <row r="7" spans="1:4" x14ac:dyDescent="0.2">
      <c r="A7" s="32" t="s">
        <v>1025</v>
      </c>
      <c r="B7" s="32" t="s">
        <v>1024</v>
      </c>
      <c r="C7" s="32" t="s">
        <v>1038</v>
      </c>
      <c r="D7" s="32" t="str">
        <f t="shared" si="0"/>
        <v>ANTICIPOS PROV LOCALES BIENES - - -   1409</v>
      </c>
    </row>
    <row r="8" spans="1:4" x14ac:dyDescent="0.2">
      <c r="A8" s="32" t="s">
        <v>1023</v>
      </c>
      <c r="B8" s="32" t="s">
        <v>1022</v>
      </c>
      <c r="C8" s="32" t="s">
        <v>1038</v>
      </c>
      <c r="D8" s="32" t="str">
        <f t="shared" si="0"/>
        <v>Anticipo Prov Local Serv - - -   1410</v>
      </c>
    </row>
    <row r="9" spans="1:4" x14ac:dyDescent="0.2">
      <c r="A9" s="32" t="s">
        <v>1021</v>
      </c>
      <c r="B9" s="32" t="s">
        <v>1020</v>
      </c>
      <c r="C9" s="32" t="s">
        <v>1038</v>
      </c>
      <c r="D9" s="32" t="str">
        <f t="shared" si="0"/>
        <v>PRESTAMOS AL PERSONAL - - -   1411</v>
      </c>
    </row>
    <row r="10" spans="1:4" x14ac:dyDescent="0.2">
      <c r="A10" s="32" t="s">
        <v>1019</v>
      </c>
      <c r="B10" s="32" t="s">
        <v>1018</v>
      </c>
      <c r="C10" s="32" t="s">
        <v>1038</v>
      </c>
      <c r="D10" s="32" t="str">
        <f t="shared" si="0"/>
        <v>Anticipo prov. Bs Uso Servicio - - -   1412</v>
      </c>
    </row>
    <row r="11" spans="1:4" x14ac:dyDescent="0.2">
      <c r="A11" s="32" t="s">
        <v>1017</v>
      </c>
      <c r="B11" s="32" t="s">
        <v>1016</v>
      </c>
      <c r="C11" s="32" t="s">
        <v>1038</v>
      </c>
      <c r="D11" s="32" t="str">
        <f t="shared" si="0"/>
        <v>Anticipo prov. Bs uso Bienes - - -   1413</v>
      </c>
    </row>
    <row r="12" spans="1:4" x14ac:dyDescent="0.2">
      <c r="A12" s="32" t="s">
        <v>1015</v>
      </c>
      <c r="B12" s="32" t="s">
        <v>1014</v>
      </c>
      <c r="C12" s="32" t="s">
        <v>1038</v>
      </c>
      <c r="D12" s="32" t="str">
        <f t="shared" si="0"/>
        <v>Deposito En Garantia De Alquil - - -   1421</v>
      </c>
    </row>
    <row r="13" spans="1:4" x14ac:dyDescent="0.2">
      <c r="A13" s="32" t="s">
        <v>1013</v>
      </c>
      <c r="B13" s="32" t="s">
        <v>1012</v>
      </c>
      <c r="C13" s="32" t="s">
        <v>1038</v>
      </c>
      <c r="D13" s="32" t="str">
        <f t="shared" si="0"/>
        <v>Imp. ctas Ctes - credito - - -   1506</v>
      </c>
    </row>
    <row r="14" spans="1:4" x14ac:dyDescent="0.2">
      <c r="A14" s="32" t="s">
        <v>1011</v>
      </c>
      <c r="B14" s="32" t="s">
        <v>1010</v>
      </c>
      <c r="C14" s="32" t="s">
        <v>1038</v>
      </c>
      <c r="D14" s="32" t="str">
        <f t="shared" si="0"/>
        <v>Almacenes de Materia Prima - - -   1600</v>
      </c>
    </row>
    <row r="15" spans="1:4" x14ac:dyDescent="0.2">
      <c r="A15" s="32" t="s">
        <v>1009</v>
      </c>
      <c r="B15" s="32" t="s">
        <v>1008</v>
      </c>
      <c r="C15" s="32" t="s">
        <v>1038</v>
      </c>
      <c r="D15" s="32" t="str">
        <f t="shared" si="0"/>
        <v>Almacenes de Materiales y Enva - - -   1601</v>
      </c>
    </row>
    <row r="16" spans="1:4" x14ac:dyDescent="0.2">
      <c r="A16" s="32" t="s">
        <v>1007</v>
      </c>
      <c r="B16" s="32" t="s">
        <v>1006</v>
      </c>
      <c r="C16" s="32" t="s">
        <v>1038</v>
      </c>
      <c r="D16" s="32" t="str">
        <f t="shared" si="0"/>
        <v>Almacenes de Insumos Generales - - -   1602</v>
      </c>
    </row>
    <row r="17" spans="1:4" x14ac:dyDescent="0.2">
      <c r="A17" s="32" t="s">
        <v>1005</v>
      </c>
      <c r="B17" s="32" t="s">
        <v>1004</v>
      </c>
      <c r="C17" s="32" t="s">
        <v>1038</v>
      </c>
      <c r="D17" s="32" t="str">
        <f t="shared" si="0"/>
        <v>Almacenes de Prod. Semielabora - - -   1603</v>
      </c>
    </row>
    <row r="18" spans="1:4" x14ac:dyDescent="0.2">
      <c r="A18" s="32" t="s">
        <v>1003</v>
      </c>
      <c r="B18" s="32" t="s">
        <v>1002</v>
      </c>
      <c r="C18" s="32" t="s">
        <v>1038</v>
      </c>
      <c r="D18" s="32" t="str">
        <f t="shared" si="0"/>
        <v>Almacenes de Prod. Terminados - - -   1604</v>
      </c>
    </row>
    <row r="19" spans="1:4" x14ac:dyDescent="0.2">
      <c r="A19" s="32" t="s">
        <v>1001</v>
      </c>
      <c r="B19" s="32" t="s">
        <v>1000</v>
      </c>
      <c r="C19" s="32" t="s">
        <v>1038</v>
      </c>
      <c r="D19" s="32" t="str">
        <f t="shared" si="0"/>
        <v>Elaboración de Terceros - - -   1606</v>
      </c>
    </row>
    <row r="20" spans="1:4" x14ac:dyDescent="0.2">
      <c r="A20" s="32" t="s">
        <v>999</v>
      </c>
      <c r="B20" s="32" t="s">
        <v>998</v>
      </c>
      <c r="C20" s="32" t="s">
        <v>1038</v>
      </c>
      <c r="D20" s="32" t="str">
        <f t="shared" si="0"/>
        <v>Compras de Mercaderías de Reve - - -   1609</v>
      </c>
    </row>
    <row r="21" spans="1:4" x14ac:dyDescent="0.2">
      <c r="A21" s="32" t="s">
        <v>997</v>
      </c>
      <c r="B21" s="32" t="s">
        <v>996</v>
      </c>
      <c r="C21" s="32" t="s">
        <v>1038</v>
      </c>
      <c r="D21" s="32" t="str">
        <f t="shared" si="0"/>
        <v>Ganado Vacunos - - -   1610</v>
      </c>
    </row>
    <row r="22" spans="1:4" x14ac:dyDescent="0.2">
      <c r="A22" s="32" t="s">
        <v>995</v>
      </c>
      <c r="B22" s="32" t="s">
        <v>994</v>
      </c>
      <c r="C22" s="32" t="s">
        <v>1038</v>
      </c>
      <c r="D22" s="32" t="str">
        <f t="shared" si="0"/>
        <v>Terrenos Valor de Origen - - -   1700</v>
      </c>
    </row>
    <row r="23" spans="1:4" x14ac:dyDescent="0.2">
      <c r="A23" s="32" t="s">
        <v>993</v>
      </c>
      <c r="B23" s="32" t="s">
        <v>992</v>
      </c>
      <c r="C23" s="32" t="s">
        <v>1038</v>
      </c>
      <c r="D23" s="32" t="str">
        <f t="shared" si="0"/>
        <v>Edificios Valor de Origen - - -   1701</v>
      </c>
    </row>
    <row r="24" spans="1:4" x14ac:dyDescent="0.2">
      <c r="A24" s="32" t="s">
        <v>991</v>
      </c>
      <c r="B24" s="32" t="s">
        <v>990</v>
      </c>
      <c r="C24" s="32" t="s">
        <v>1038</v>
      </c>
      <c r="D24" s="32" t="str">
        <f t="shared" si="0"/>
        <v>Instalaciones Valor de Origen - - -   1702</v>
      </c>
    </row>
    <row r="25" spans="1:4" x14ac:dyDescent="0.2">
      <c r="A25" s="32" t="s">
        <v>989</v>
      </c>
      <c r="B25" s="32" t="s">
        <v>988</v>
      </c>
      <c r="C25" s="32" t="s">
        <v>1038</v>
      </c>
      <c r="D25" s="32" t="str">
        <f t="shared" si="0"/>
        <v>Muebles y Utiles Valor de Orig - - -   1703</v>
      </c>
    </row>
    <row r="26" spans="1:4" x14ac:dyDescent="0.2">
      <c r="A26" s="32" t="s">
        <v>987</v>
      </c>
      <c r="B26" s="32" t="s">
        <v>986</v>
      </c>
      <c r="C26" s="32" t="s">
        <v>1038</v>
      </c>
      <c r="D26" s="32" t="str">
        <f t="shared" si="0"/>
        <v>Maquinarias y Equipos Valor de - - -   1704</v>
      </c>
    </row>
    <row r="27" spans="1:4" x14ac:dyDescent="0.2">
      <c r="A27" s="32" t="s">
        <v>985</v>
      </c>
      <c r="B27" s="32" t="s">
        <v>984</v>
      </c>
      <c r="C27" s="32" t="s">
        <v>1038</v>
      </c>
      <c r="D27" s="32" t="str">
        <f t="shared" si="0"/>
        <v>Instrumental de Laboratorio Va - - -   1705</v>
      </c>
    </row>
    <row r="28" spans="1:4" x14ac:dyDescent="0.2">
      <c r="A28" s="32" t="s">
        <v>983</v>
      </c>
      <c r="B28" s="32" t="s">
        <v>982</v>
      </c>
      <c r="C28" s="32" t="s">
        <v>1038</v>
      </c>
      <c r="D28" s="32" t="str">
        <f t="shared" si="0"/>
        <v>Utiles y Herramientas Valor de - - -   1706</v>
      </c>
    </row>
    <row r="29" spans="1:4" x14ac:dyDescent="0.2">
      <c r="A29" s="32" t="s">
        <v>981</v>
      </c>
      <c r="B29" s="32" t="s">
        <v>980</v>
      </c>
      <c r="C29" s="32" t="s">
        <v>1038</v>
      </c>
      <c r="D29" s="32" t="str">
        <f t="shared" si="0"/>
        <v>Rodados Valor de Origen - - -   1707</v>
      </c>
    </row>
    <row r="30" spans="1:4" x14ac:dyDescent="0.2">
      <c r="A30" s="32" t="s">
        <v>979</v>
      </c>
      <c r="B30" s="32" t="s">
        <v>978</v>
      </c>
      <c r="C30" s="32" t="s">
        <v>1038</v>
      </c>
      <c r="D30" s="32" t="str">
        <f t="shared" si="0"/>
        <v>Equipos de Computacion y soft - - -   1708</v>
      </c>
    </row>
    <row r="31" spans="1:4" x14ac:dyDescent="0.2">
      <c r="A31" s="32" t="s">
        <v>977</v>
      </c>
      <c r="B31" s="32" t="s">
        <v>976</v>
      </c>
      <c r="C31" s="32" t="s">
        <v>1038</v>
      </c>
      <c r="D31" s="32" t="str">
        <f t="shared" si="0"/>
        <v>Obras en Curso servicios - - -   1709</v>
      </c>
    </row>
    <row r="32" spans="1:4" x14ac:dyDescent="0.2">
      <c r="A32" s="32" t="s">
        <v>975</v>
      </c>
      <c r="B32" s="32" t="s">
        <v>974</v>
      </c>
      <c r="C32" s="32" t="s">
        <v>1038</v>
      </c>
      <c r="D32" s="32" t="str">
        <f t="shared" si="0"/>
        <v>Obra en Curso Bienes - - -   1710</v>
      </c>
    </row>
    <row r="33" spans="1:4" x14ac:dyDescent="0.2">
      <c r="A33" s="32" t="s">
        <v>973</v>
      </c>
      <c r="B33" s="32" t="s">
        <v>972</v>
      </c>
      <c r="C33" s="32" t="s">
        <v>1038</v>
      </c>
      <c r="D33" s="32" t="str">
        <f t="shared" si="0"/>
        <v>Obra en Curso - Honorarios - - -   1711</v>
      </c>
    </row>
    <row r="34" spans="1:4" x14ac:dyDescent="0.2">
      <c r="A34" s="32" t="s">
        <v>971</v>
      </c>
      <c r="B34" s="32" t="s">
        <v>970</v>
      </c>
      <c r="C34" s="32" t="s">
        <v>1038</v>
      </c>
      <c r="D34" s="32" t="str">
        <f t="shared" si="0"/>
        <v>Rodados -Gtos de Patentamiento - - -   1712</v>
      </c>
    </row>
    <row r="35" spans="1:4" x14ac:dyDescent="0.2">
      <c r="A35" s="32" t="s">
        <v>969</v>
      </c>
      <c r="B35" s="32" t="s">
        <v>968</v>
      </c>
      <c r="C35" s="32" t="s">
        <v>1038</v>
      </c>
      <c r="D35" s="32" t="str">
        <f t="shared" si="0"/>
        <v>Rodados -Honorarios- - - -   1713</v>
      </c>
    </row>
    <row r="36" spans="1:4" x14ac:dyDescent="0.2">
      <c r="A36" s="32" t="s">
        <v>967</v>
      </c>
      <c r="B36" s="32" t="s">
        <v>966</v>
      </c>
      <c r="C36" s="32" t="s">
        <v>1038</v>
      </c>
      <c r="D36" s="32" t="str">
        <f t="shared" si="0"/>
        <v>ACCIONES SOCIEDADES ART.33 - - -   1800</v>
      </c>
    </row>
    <row r="37" spans="1:4" x14ac:dyDescent="0.2">
      <c r="A37" s="32" t="s">
        <v>965</v>
      </c>
      <c r="B37" s="32" t="s">
        <v>964</v>
      </c>
      <c r="C37" s="32" t="s">
        <v>1038</v>
      </c>
      <c r="D37" s="32" t="str">
        <f t="shared" si="0"/>
        <v>Intereses a Proveedores Deveng - - -   2002</v>
      </c>
    </row>
    <row r="38" spans="1:4" x14ac:dyDescent="0.2">
      <c r="A38" s="32" t="s">
        <v>963</v>
      </c>
      <c r="B38" s="32" t="s">
        <v>962</v>
      </c>
      <c r="C38" s="32" t="s">
        <v>1038</v>
      </c>
      <c r="D38" s="32" t="str">
        <f t="shared" si="0"/>
        <v>Comision Agente Ext a Pagar - - -   2112</v>
      </c>
    </row>
    <row r="39" spans="1:4" x14ac:dyDescent="0.2">
      <c r="A39" s="32" t="s">
        <v>961</v>
      </c>
      <c r="B39" s="32" t="s">
        <v>960</v>
      </c>
      <c r="C39" s="32" t="s">
        <v>1038</v>
      </c>
      <c r="D39" s="32" t="str">
        <f t="shared" si="0"/>
        <v>Obra Social Luis Pasteur - - -   2307</v>
      </c>
    </row>
    <row r="40" spans="1:4" x14ac:dyDescent="0.2">
      <c r="A40" s="32" t="s">
        <v>959</v>
      </c>
      <c r="B40" s="32" t="s">
        <v>958</v>
      </c>
      <c r="C40" s="32" t="s">
        <v>1038</v>
      </c>
      <c r="D40" s="32" t="str">
        <f t="shared" si="0"/>
        <v>Obra Social Osde - - -   2309</v>
      </c>
    </row>
    <row r="41" spans="1:4" x14ac:dyDescent="0.2">
      <c r="A41" s="32" t="s">
        <v>957</v>
      </c>
      <c r="B41" s="32" t="s">
        <v>956</v>
      </c>
      <c r="C41" s="32" t="s">
        <v>1038</v>
      </c>
      <c r="D41" s="32" t="str">
        <f t="shared" si="0"/>
        <v>Labor - Obra Social Medinth - - -   2311</v>
      </c>
    </row>
    <row r="42" spans="1:4" x14ac:dyDescent="0.2">
      <c r="A42" s="32" t="s">
        <v>955</v>
      </c>
      <c r="B42" s="32" t="s">
        <v>954</v>
      </c>
      <c r="C42" s="32" t="s">
        <v>1038</v>
      </c>
      <c r="D42" s="32" t="str">
        <f t="shared" si="0"/>
        <v>Segu. de Vida a Pagar - - -   2314</v>
      </c>
    </row>
    <row r="43" spans="1:4" x14ac:dyDescent="0.2">
      <c r="A43" s="32" t="s">
        <v>953</v>
      </c>
      <c r="B43" s="32" t="s">
        <v>952</v>
      </c>
      <c r="C43" s="32" t="s">
        <v>1038</v>
      </c>
      <c r="D43" s="32" t="str">
        <f t="shared" si="0"/>
        <v>Deudas Sociales - - -   2315</v>
      </c>
    </row>
    <row r="44" spans="1:4" x14ac:dyDescent="0.2">
      <c r="A44" s="32" t="s">
        <v>951</v>
      </c>
      <c r="B44" s="32" t="s">
        <v>950</v>
      </c>
      <c r="C44" s="32" t="s">
        <v>1038</v>
      </c>
      <c r="D44" s="32" t="str">
        <f t="shared" si="0"/>
        <v>CUENTA PUENTE TICKETS - - -   2319</v>
      </c>
    </row>
    <row r="45" spans="1:4" x14ac:dyDescent="0.2">
      <c r="A45" s="32" t="s">
        <v>949</v>
      </c>
      <c r="B45" s="32" t="s">
        <v>948</v>
      </c>
      <c r="C45" s="32" t="s">
        <v>1038</v>
      </c>
      <c r="D45" s="32" t="str">
        <f t="shared" si="0"/>
        <v>Segu. de Sep. a Pagar - - -   2322</v>
      </c>
    </row>
    <row r="46" spans="1:4" x14ac:dyDescent="0.2">
      <c r="A46" s="32" t="s">
        <v>947</v>
      </c>
      <c r="B46" s="32" t="s">
        <v>946</v>
      </c>
      <c r="C46" s="32" t="s">
        <v>1038</v>
      </c>
      <c r="D46" s="32" t="str">
        <f t="shared" si="0"/>
        <v>Retencion de Ganancias - - -   2402</v>
      </c>
    </row>
    <row r="47" spans="1:4" x14ac:dyDescent="0.2">
      <c r="A47" s="32" t="s">
        <v>945</v>
      </c>
      <c r="B47" s="32" t="s">
        <v>944</v>
      </c>
      <c r="C47" s="32" t="s">
        <v>1038</v>
      </c>
      <c r="D47" s="32" t="str">
        <f t="shared" si="0"/>
        <v>Anticipo Desp. - Honorarios - - -   2409</v>
      </c>
    </row>
    <row r="48" spans="1:4" x14ac:dyDescent="0.2">
      <c r="A48" s="32" t="s">
        <v>943</v>
      </c>
      <c r="B48" s="32" t="s">
        <v>942</v>
      </c>
      <c r="C48" s="32" t="s">
        <v>1038</v>
      </c>
      <c r="D48" s="32" t="str">
        <f t="shared" si="0"/>
        <v>Retencion IVA - - -   2410</v>
      </c>
    </row>
    <row r="49" spans="1:4" x14ac:dyDescent="0.2">
      <c r="A49" s="32" t="s">
        <v>941</v>
      </c>
      <c r="B49" s="32" t="s">
        <v>940</v>
      </c>
      <c r="C49" s="32" t="s">
        <v>1038</v>
      </c>
      <c r="D49" s="32" t="str">
        <f t="shared" si="0"/>
        <v>Merchandising - - -   2503</v>
      </c>
    </row>
    <row r="50" spans="1:4" x14ac:dyDescent="0.2">
      <c r="A50" s="32" t="s">
        <v>939</v>
      </c>
      <c r="B50" s="32" t="s">
        <v>938</v>
      </c>
      <c r="C50" s="32" t="s">
        <v>1038</v>
      </c>
      <c r="D50" s="32" t="str">
        <f t="shared" si="0"/>
        <v>Fletes Materia Prima - - -   2600</v>
      </c>
    </row>
    <row r="51" spans="1:4" x14ac:dyDescent="0.2">
      <c r="A51" s="32" t="s">
        <v>937</v>
      </c>
      <c r="B51" s="32" t="s">
        <v>936</v>
      </c>
      <c r="C51" s="32" t="s">
        <v>1038</v>
      </c>
      <c r="D51" s="32" t="str">
        <f t="shared" si="0"/>
        <v>Materiales y envase ( Gtos) - - -   2601</v>
      </c>
    </row>
    <row r="52" spans="1:4" x14ac:dyDescent="0.2">
      <c r="A52" s="32" t="s">
        <v>935</v>
      </c>
      <c r="B52" s="32" t="s">
        <v>934</v>
      </c>
      <c r="C52" s="32" t="s">
        <v>1038</v>
      </c>
      <c r="D52" s="32" t="str">
        <f t="shared" si="0"/>
        <v>Edificios V.O. -FC M- - - -   2701</v>
      </c>
    </row>
    <row r="53" spans="1:4" x14ac:dyDescent="0.2">
      <c r="A53" s="32" t="s">
        <v>933</v>
      </c>
      <c r="B53" s="32" t="s">
        <v>932</v>
      </c>
      <c r="C53" s="32" t="s">
        <v>1038</v>
      </c>
      <c r="D53" s="32" t="str">
        <f t="shared" si="0"/>
        <v>Instalaciones V.O. -Fc M- - - -   2702</v>
      </c>
    </row>
    <row r="54" spans="1:4" x14ac:dyDescent="0.2">
      <c r="A54" s="32" t="s">
        <v>931</v>
      </c>
      <c r="B54" s="32" t="s">
        <v>930</v>
      </c>
      <c r="C54" s="32" t="s">
        <v>1038</v>
      </c>
      <c r="D54" s="32" t="str">
        <f t="shared" si="0"/>
        <v>M.y Utiles V.O - FC M - - -   2703</v>
      </c>
    </row>
    <row r="55" spans="1:4" x14ac:dyDescent="0.2">
      <c r="A55" s="32" t="s">
        <v>929</v>
      </c>
      <c r="B55" s="32" t="s">
        <v>928</v>
      </c>
      <c r="C55" s="32" t="s">
        <v>1038</v>
      </c>
      <c r="D55" s="32" t="str">
        <f t="shared" si="0"/>
        <v>Obras en Curso servicios - FC - - -   2709</v>
      </c>
    </row>
    <row r="56" spans="1:4" x14ac:dyDescent="0.2">
      <c r="A56" s="32" t="s">
        <v>927</v>
      </c>
      <c r="B56" s="32" t="s">
        <v>926</v>
      </c>
      <c r="C56" s="32" t="s">
        <v>1038</v>
      </c>
      <c r="D56" s="32" t="str">
        <f t="shared" si="0"/>
        <v>Obra en Curso Bienes   - Fc M - - -   2710</v>
      </c>
    </row>
    <row r="57" spans="1:4" x14ac:dyDescent="0.2">
      <c r="A57" s="32" t="s">
        <v>925</v>
      </c>
      <c r="B57" s="32" t="s">
        <v>924</v>
      </c>
      <c r="C57" s="32" t="s">
        <v>1038</v>
      </c>
      <c r="D57" s="32" t="str">
        <f t="shared" si="0"/>
        <v>Anticipos Prov.-Exentos - - -   3409</v>
      </c>
    </row>
    <row r="58" spans="1:4" x14ac:dyDescent="0.2">
      <c r="A58" s="32" t="s">
        <v>923</v>
      </c>
      <c r="B58" s="32" t="s">
        <v>922</v>
      </c>
      <c r="C58" s="32" t="s">
        <v>1038</v>
      </c>
      <c r="D58" s="32" t="str">
        <f t="shared" si="0"/>
        <v>Plan Fidelización - - -   3503</v>
      </c>
    </row>
    <row r="59" spans="1:4" x14ac:dyDescent="0.2">
      <c r="A59" s="32" t="s">
        <v>921</v>
      </c>
      <c r="B59" s="32" t="s">
        <v>920</v>
      </c>
      <c r="C59" s="32" t="s">
        <v>1038</v>
      </c>
      <c r="D59" s="32" t="str">
        <f t="shared" si="0"/>
        <v>Retencion Ganancias - - -   3520</v>
      </c>
    </row>
    <row r="60" spans="1:4" x14ac:dyDescent="0.2">
      <c r="A60" s="32" t="s">
        <v>919</v>
      </c>
      <c r="B60" s="32" t="s">
        <v>918</v>
      </c>
      <c r="C60" s="32" t="s">
        <v>1038</v>
      </c>
      <c r="D60" s="32" t="str">
        <f t="shared" si="0"/>
        <v>Descuentos Financ Obtenidos - - -   4205</v>
      </c>
    </row>
    <row r="61" spans="1:4" x14ac:dyDescent="0.2">
      <c r="A61" s="32" t="s">
        <v>917</v>
      </c>
      <c r="B61" s="32" t="s">
        <v>916</v>
      </c>
      <c r="C61" s="32" t="s">
        <v>1038</v>
      </c>
      <c r="D61" s="32" t="str">
        <f t="shared" si="0"/>
        <v>Ingresos Varios - - -   4301</v>
      </c>
    </row>
    <row r="62" spans="1:4" x14ac:dyDescent="0.2">
      <c r="A62" s="32" t="s">
        <v>915</v>
      </c>
      <c r="B62" s="32" t="s">
        <v>914</v>
      </c>
      <c r="C62" s="32" t="s">
        <v>1038</v>
      </c>
      <c r="D62" s="32" t="str">
        <f t="shared" si="0"/>
        <v>Recupero de Gastos- ex - - -   4307</v>
      </c>
    </row>
    <row r="63" spans="1:4" x14ac:dyDescent="0.2">
      <c r="A63" s="32" t="s">
        <v>913</v>
      </c>
      <c r="B63" s="32" t="s">
        <v>912</v>
      </c>
      <c r="C63" s="32" t="s">
        <v>1038</v>
      </c>
      <c r="D63" s="32" t="str">
        <f t="shared" si="0"/>
        <v>Subsidios Ganados - - -   4315</v>
      </c>
    </row>
    <row r="64" spans="1:4" x14ac:dyDescent="0.2">
      <c r="A64" s="32" t="s">
        <v>911</v>
      </c>
      <c r="B64" s="32" t="s">
        <v>910</v>
      </c>
      <c r="C64" s="32" t="s">
        <v>1038</v>
      </c>
      <c r="D64" s="32" t="str">
        <f t="shared" si="0"/>
        <v>Anticipos Gastos Desp. - - -   4409</v>
      </c>
    </row>
    <row r="65" spans="1:4" x14ac:dyDescent="0.2">
      <c r="A65" s="32" t="s">
        <v>909</v>
      </c>
      <c r="B65" s="32" t="s">
        <v>153</v>
      </c>
      <c r="C65" s="32" t="s">
        <v>1038</v>
      </c>
      <c r="D65" s="32" t="str">
        <f t="shared" si="0"/>
        <v>Publicidad - - -   4501</v>
      </c>
    </row>
    <row r="66" spans="1:4" x14ac:dyDescent="0.2">
      <c r="A66" s="32" t="s">
        <v>908</v>
      </c>
      <c r="B66" s="32" t="s">
        <v>907</v>
      </c>
      <c r="C66" s="32" t="s">
        <v>1038</v>
      </c>
      <c r="D66" s="32" t="str">
        <f t="shared" si="0"/>
        <v>Charlas Tecnicas -Fc M- - - -   4503</v>
      </c>
    </row>
    <row r="67" spans="1:4" x14ac:dyDescent="0.2">
      <c r="A67" s="32" t="s">
        <v>906</v>
      </c>
      <c r="B67" s="32" t="s">
        <v>905</v>
      </c>
      <c r="C67" s="32" t="s">
        <v>1038</v>
      </c>
      <c r="D67" s="32" t="str">
        <f t="shared" ref="D67:D130" si="1">CONCATENATE(B67,C67,A67)</f>
        <v>Acciones con clientes - - -   4506</v>
      </c>
    </row>
    <row r="68" spans="1:4" x14ac:dyDescent="0.2">
      <c r="A68" s="32" t="s">
        <v>904</v>
      </c>
      <c r="B68" s="32" t="s">
        <v>903</v>
      </c>
      <c r="C68" s="32" t="s">
        <v>1038</v>
      </c>
      <c r="D68" s="32" t="str">
        <f t="shared" si="1"/>
        <v>Remuneraciones - - -   5001</v>
      </c>
    </row>
    <row r="69" spans="1:4" x14ac:dyDescent="0.2">
      <c r="A69" s="32" t="s">
        <v>902</v>
      </c>
      <c r="B69" s="32" t="s">
        <v>901</v>
      </c>
      <c r="C69" s="32" t="s">
        <v>1038</v>
      </c>
      <c r="D69" s="32" t="str">
        <f t="shared" si="1"/>
        <v>Productividad - - -   5002</v>
      </c>
    </row>
    <row r="70" spans="1:4" x14ac:dyDescent="0.2">
      <c r="A70" s="32" t="s">
        <v>900</v>
      </c>
      <c r="B70" s="32" t="s">
        <v>899</v>
      </c>
      <c r="C70" s="32" t="s">
        <v>1038</v>
      </c>
      <c r="D70" s="32" t="str">
        <f t="shared" si="1"/>
        <v>Aguinaldos - - -   5003</v>
      </c>
    </row>
    <row r="71" spans="1:4" x14ac:dyDescent="0.2">
      <c r="A71" s="32" t="s">
        <v>898</v>
      </c>
      <c r="B71" s="32" t="s">
        <v>897</v>
      </c>
      <c r="C71" s="32" t="s">
        <v>1038</v>
      </c>
      <c r="D71" s="32" t="str">
        <f t="shared" si="1"/>
        <v>Otras Remuneraciones - - -   5005</v>
      </c>
    </row>
    <row r="72" spans="1:4" x14ac:dyDescent="0.2">
      <c r="A72" s="32" t="s">
        <v>896</v>
      </c>
      <c r="B72" s="32" t="s">
        <v>895</v>
      </c>
      <c r="C72" s="32" t="s">
        <v>1038</v>
      </c>
      <c r="D72" s="32" t="str">
        <f t="shared" si="1"/>
        <v>Horas Extras - - -   5006</v>
      </c>
    </row>
    <row r="73" spans="1:4" x14ac:dyDescent="0.2">
      <c r="A73" s="32" t="s">
        <v>894</v>
      </c>
      <c r="B73" s="32" t="s">
        <v>893</v>
      </c>
      <c r="C73" s="32" t="s">
        <v>1038</v>
      </c>
      <c r="D73" s="32" t="str">
        <f t="shared" si="1"/>
        <v>Cargas Sociales - - -   5007</v>
      </c>
    </row>
    <row r="74" spans="1:4" x14ac:dyDescent="0.2">
      <c r="A74" s="32" t="s">
        <v>892</v>
      </c>
      <c r="B74" s="32" t="s">
        <v>891</v>
      </c>
      <c r="C74" s="32" t="s">
        <v>1038</v>
      </c>
      <c r="D74" s="32" t="str">
        <f t="shared" si="1"/>
        <v>Honorarios - serv - - -   5008</v>
      </c>
    </row>
    <row r="75" spans="1:4" x14ac:dyDescent="0.2">
      <c r="A75" s="32" t="s">
        <v>890</v>
      </c>
      <c r="B75" s="32" t="s">
        <v>889</v>
      </c>
      <c r="C75" s="32" t="s">
        <v>1038</v>
      </c>
      <c r="D75" s="32" t="str">
        <f t="shared" si="1"/>
        <v>Personal Temporario - - -   5009</v>
      </c>
    </row>
    <row r="76" spans="1:4" x14ac:dyDescent="0.2">
      <c r="A76" s="32" t="s">
        <v>888</v>
      </c>
      <c r="B76" s="32" t="s">
        <v>887</v>
      </c>
      <c r="C76" s="32" t="s">
        <v>1038</v>
      </c>
      <c r="D76" s="32" t="str">
        <f t="shared" si="1"/>
        <v>Búsqueda y Selección de Person - - -   5010</v>
      </c>
    </row>
    <row r="77" spans="1:4" x14ac:dyDescent="0.2">
      <c r="A77" s="32" t="s">
        <v>886</v>
      </c>
      <c r="B77" s="32" t="s">
        <v>885</v>
      </c>
      <c r="C77" s="32" t="s">
        <v>1038</v>
      </c>
      <c r="D77" s="32" t="str">
        <f t="shared" si="1"/>
        <v>Asistencia Medica - - -   5011</v>
      </c>
    </row>
    <row r="78" spans="1:4" x14ac:dyDescent="0.2">
      <c r="A78" s="32" t="s">
        <v>884</v>
      </c>
      <c r="B78" s="32" t="s">
        <v>883</v>
      </c>
      <c r="C78" s="32" t="s">
        <v>1038</v>
      </c>
      <c r="D78" s="32" t="str">
        <f t="shared" si="1"/>
        <v>Ropa de Trabajo - - -   5012</v>
      </c>
    </row>
    <row r="79" spans="1:4" x14ac:dyDescent="0.2">
      <c r="A79" s="32" t="s">
        <v>882</v>
      </c>
      <c r="B79" s="32" t="s">
        <v>881</v>
      </c>
      <c r="C79" s="32" t="s">
        <v>1038</v>
      </c>
      <c r="D79" s="32" t="str">
        <f t="shared" si="1"/>
        <v>Capacitacion - - -   5013</v>
      </c>
    </row>
    <row r="80" spans="1:4" x14ac:dyDescent="0.2">
      <c r="A80" s="32" t="s">
        <v>880</v>
      </c>
      <c r="B80" s="32" t="s">
        <v>879</v>
      </c>
      <c r="C80" s="32" t="s">
        <v>1038</v>
      </c>
      <c r="D80" s="32" t="str">
        <f t="shared" si="1"/>
        <v>Indemnizaciones - - -   5015</v>
      </c>
    </row>
    <row r="81" spans="1:4" x14ac:dyDescent="0.2">
      <c r="A81" s="32" t="s">
        <v>878</v>
      </c>
      <c r="B81" s="32" t="s">
        <v>877</v>
      </c>
      <c r="C81" s="32" t="s">
        <v>1038</v>
      </c>
      <c r="D81" s="32" t="str">
        <f t="shared" si="1"/>
        <v>Plus Vacacional - - -   5016</v>
      </c>
    </row>
    <row r="82" spans="1:4" x14ac:dyDescent="0.2">
      <c r="A82" s="32" t="s">
        <v>876</v>
      </c>
      <c r="B82" s="32" t="s">
        <v>875</v>
      </c>
      <c r="C82" s="32" t="s">
        <v>1038</v>
      </c>
      <c r="D82" s="32" t="str">
        <f t="shared" si="1"/>
        <v>Beneficios al Personal - - -   5017</v>
      </c>
    </row>
    <row r="83" spans="1:4" x14ac:dyDescent="0.2">
      <c r="A83" s="32" t="s">
        <v>874</v>
      </c>
      <c r="B83" s="32" t="s">
        <v>873</v>
      </c>
      <c r="C83" s="32" t="s">
        <v>1038</v>
      </c>
      <c r="D83" s="32" t="str">
        <f t="shared" si="1"/>
        <v>Eventos de RRHH - - -   5018</v>
      </c>
    </row>
    <row r="84" spans="1:4" x14ac:dyDescent="0.2">
      <c r="A84" s="32" t="s">
        <v>872</v>
      </c>
      <c r="B84" s="32" t="s">
        <v>871</v>
      </c>
      <c r="C84" s="32" t="s">
        <v>1038</v>
      </c>
      <c r="D84" s="32" t="str">
        <f t="shared" si="1"/>
        <v>CUOTA AUTONOMO - - -   5019</v>
      </c>
    </row>
    <row r="85" spans="1:4" x14ac:dyDescent="0.2">
      <c r="A85" s="32" t="s">
        <v>870</v>
      </c>
      <c r="B85" s="32" t="s">
        <v>869</v>
      </c>
      <c r="C85" s="32" t="s">
        <v>1038</v>
      </c>
      <c r="D85" s="32" t="str">
        <f t="shared" si="1"/>
        <v>Comunicaciones - - -   5020</v>
      </c>
    </row>
    <row r="86" spans="1:4" x14ac:dyDescent="0.2">
      <c r="A86" s="32" t="s">
        <v>868</v>
      </c>
      <c r="B86" s="32" t="s">
        <v>867</v>
      </c>
      <c r="C86" s="32" t="s">
        <v>1038</v>
      </c>
      <c r="D86" s="32" t="str">
        <f t="shared" si="1"/>
        <v>Limpieza Bs - - -   5201</v>
      </c>
    </row>
    <row r="87" spans="1:4" x14ac:dyDescent="0.2">
      <c r="A87" s="32" t="s">
        <v>866</v>
      </c>
      <c r="B87" s="32" t="s">
        <v>865</v>
      </c>
      <c r="C87" s="32" t="s">
        <v>1038</v>
      </c>
      <c r="D87" s="32" t="str">
        <f t="shared" si="1"/>
        <v>Gases Comprimidos - - -   5202</v>
      </c>
    </row>
    <row r="88" spans="1:4" x14ac:dyDescent="0.2">
      <c r="A88" s="32" t="s">
        <v>864</v>
      </c>
      <c r="B88" s="32" t="s">
        <v>863</v>
      </c>
      <c r="C88" s="32" t="s">
        <v>1038</v>
      </c>
      <c r="D88" s="32" t="str">
        <f t="shared" si="1"/>
        <v>Herramientas y Repuestos - - -   5203</v>
      </c>
    </row>
    <row r="89" spans="1:4" x14ac:dyDescent="0.2">
      <c r="A89" s="32" t="s">
        <v>862</v>
      </c>
      <c r="B89" s="32" t="s">
        <v>861</v>
      </c>
      <c r="C89" s="32" t="s">
        <v>1038</v>
      </c>
      <c r="D89" s="32" t="str">
        <f t="shared" si="1"/>
        <v>Materiales Auxiliares - BS - - -   5204</v>
      </c>
    </row>
    <row r="90" spans="1:4" x14ac:dyDescent="0.2">
      <c r="A90" s="32" t="s">
        <v>860</v>
      </c>
      <c r="B90" s="32" t="s">
        <v>859</v>
      </c>
      <c r="C90" s="32" t="s">
        <v>1038</v>
      </c>
      <c r="D90" s="32" t="str">
        <f t="shared" si="1"/>
        <v>Insumos de Produccion / Mat au - - -   5205</v>
      </c>
    </row>
    <row r="91" spans="1:4" x14ac:dyDescent="0.2">
      <c r="A91" s="32" t="s">
        <v>858</v>
      </c>
      <c r="B91" s="32" t="s">
        <v>857</v>
      </c>
      <c r="C91" s="32" t="s">
        <v>1038</v>
      </c>
      <c r="D91" s="32" t="str">
        <f t="shared" si="1"/>
        <v>Drogas y Reactivos - - -   5206</v>
      </c>
    </row>
    <row r="92" spans="1:4" x14ac:dyDescent="0.2">
      <c r="A92" s="32" t="s">
        <v>856</v>
      </c>
      <c r="B92" s="32" t="s">
        <v>855</v>
      </c>
      <c r="C92" s="32" t="s">
        <v>1038</v>
      </c>
      <c r="D92" s="32" t="str">
        <f t="shared" si="1"/>
        <v>Animales de Laboratorio - - -   5207</v>
      </c>
    </row>
    <row r="93" spans="1:4" x14ac:dyDescent="0.2">
      <c r="A93" s="32" t="s">
        <v>854</v>
      </c>
      <c r="B93" s="32" t="s">
        <v>853</v>
      </c>
      <c r="C93" s="32" t="s">
        <v>1038</v>
      </c>
      <c r="D93" s="32" t="str">
        <f t="shared" si="1"/>
        <v>Mantenimiento Liofilizador - - -   5208</v>
      </c>
    </row>
    <row r="94" spans="1:4" x14ac:dyDescent="0.2">
      <c r="A94" s="32" t="s">
        <v>852</v>
      </c>
      <c r="B94" s="32" t="s">
        <v>851</v>
      </c>
      <c r="C94" s="32" t="s">
        <v>1038</v>
      </c>
      <c r="D94" s="32" t="str">
        <f t="shared" si="1"/>
        <v>Mant. de Edificios - serv - - -   5209</v>
      </c>
    </row>
    <row r="95" spans="1:4" x14ac:dyDescent="0.2">
      <c r="A95" s="32" t="s">
        <v>850</v>
      </c>
      <c r="B95" s="32" t="s">
        <v>849</v>
      </c>
      <c r="C95" s="32" t="s">
        <v>1038</v>
      </c>
      <c r="D95" s="32" t="str">
        <f t="shared" si="1"/>
        <v>Mant. y Rep. de Maq. (Servicio - - -   5210</v>
      </c>
    </row>
    <row r="96" spans="1:4" x14ac:dyDescent="0.2">
      <c r="A96" s="32" t="s">
        <v>848</v>
      </c>
      <c r="B96" s="32" t="s">
        <v>847</v>
      </c>
      <c r="C96" s="32" t="s">
        <v>1038</v>
      </c>
      <c r="D96" s="32" t="str">
        <f t="shared" si="1"/>
        <v>Calibracion - - -   5211</v>
      </c>
    </row>
    <row r="97" spans="1:4" x14ac:dyDescent="0.2">
      <c r="A97" s="32" t="s">
        <v>846</v>
      </c>
      <c r="B97" s="32" t="s">
        <v>845</v>
      </c>
      <c r="C97" s="32" t="s">
        <v>1038</v>
      </c>
      <c r="D97" s="32" t="str">
        <f t="shared" si="1"/>
        <v>Materiales de Deposito - - -   5212</v>
      </c>
    </row>
    <row r="98" spans="1:4" x14ac:dyDescent="0.2">
      <c r="A98" s="32" t="s">
        <v>844</v>
      </c>
      <c r="B98" s="32" t="s">
        <v>843</v>
      </c>
      <c r="C98" s="32" t="s">
        <v>1038</v>
      </c>
      <c r="D98" s="32" t="str">
        <f t="shared" si="1"/>
        <v>Tratamiento de Residuos - - -   5213</v>
      </c>
    </row>
    <row r="99" spans="1:4" x14ac:dyDescent="0.2">
      <c r="A99" s="32" t="s">
        <v>842</v>
      </c>
      <c r="B99" s="32" t="s">
        <v>841</v>
      </c>
      <c r="C99" s="32" t="s">
        <v>1038</v>
      </c>
      <c r="D99" s="32" t="str">
        <f t="shared" si="1"/>
        <v>Validacion - - -   5214</v>
      </c>
    </row>
    <row r="100" spans="1:4" x14ac:dyDescent="0.2">
      <c r="A100" s="32" t="s">
        <v>840</v>
      </c>
      <c r="B100" s="32" t="s">
        <v>839</v>
      </c>
      <c r="C100" s="32" t="s">
        <v>1038</v>
      </c>
      <c r="D100" s="32" t="str">
        <f t="shared" si="1"/>
        <v>Comedor y Cafeteria - - -   5301</v>
      </c>
    </row>
    <row r="101" spans="1:4" x14ac:dyDescent="0.2">
      <c r="A101" s="32" t="s">
        <v>838</v>
      </c>
      <c r="B101" s="32" t="s">
        <v>837</v>
      </c>
      <c r="C101" s="32" t="s">
        <v>1038</v>
      </c>
      <c r="D101" s="32" t="str">
        <f t="shared" si="1"/>
        <v>Telefono y Fax - - -   5302</v>
      </c>
    </row>
    <row r="102" spans="1:4" x14ac:dyDescent="0.2">
      <c r="A102" s="32" t="s">
        <v>836</v>
      </c>
      <c r="B102" s="32" t="s">
        <v>45</v>
      </c>
      <c r="C102" s="32" t="s">
        <v>1038</v>
      </c>
      <c r="D102" s="32" t="str">
        <f t="shared" si="1"/>
        <v>Seguros - - -   5303</v>
      </c>
    </row>
    <row r="103" spans="1:4" x14ac:dyDescent="0.2">
      <c r="A103" s="32" t="s">
        <v>835</v>
      </c>
      <c r="B103" s="32" t="s">
        <v>834</v>
      </c>
      <c r="C103" s="32" t="s">
        <v>1038</v>
      </c>
      <c r="D103" s="32" t="str">
        <f t="shared" si="1"/>
        <v>Luz - no usar - - - -   5304</v>
      </c>
    </row>
    <row r="104" spans="1:4" x14ac:dyDescent="0.2">
      <c r="A104" s="32" t="s">
        <v>833</v>
      </c>
      <c r="B104" s="32" t="s">
        <v>832</v>
      </c>
      <c r="C104" s="32" t="s">
        <v>1038</v>
      </c>
      <c r="D104" s="32" t="str">
        <f t="shared" si="1"/>
        <v>Gas - - -   5305</v>
      </c>
    </row>
    <row r="105" spans="1:4" x14ac:dyDescent="0.2">
      <c r="A105" s="32" t="s">
        <v>831</v>
      </c>
      <c r="B105" s="32" t="s">
        <v>830</v>
      </c>
      <c r="C105" s="32" t="s">
        <v>1038</v>
      </c>
      <c r="D105" s="32" t="str">
        <f t="shared" si="1"/>
        <v>Vigiliancia y Seguridad - - -   5306</v>
      </c>
    </row>
    <row r="106" spans="1:4" x14ac:dyDescent="0.2">
      <c r="A106" s="32" t="s">
        <v>829</v>
      </c>
      <c r="B106" s="32" t="s">
        <v>828</v>
      </c>
      <c r="C106" s="32" t="s">
        <v>1038</v>
      </c>
      <c r="D106" s="32" t="str">
        <f t="shared" si="1"/>
        <v>Recupero de Gastos - Bs - - -   5307</v>
      </c>
    </row>
    <row r="107" spans="1:4" x14ac:dyDescent="0.2">
      <c r="A107" s="32" t="s">
        <v>827</v>
      </c>
      <c r="B107" s="32" t="s">
        <v>826</v>
      </c>
      <c r="C107" s="32" t="s">
        <v>1038</v>
      </c>
      <c r="D107" s="32" t="str">
        <f t="shared" si="1"/>
        <v>Trabajo de Terceros - - -   5401</v>
      </c>
    </row>
    <row r="108" spans="1:4" x14ac:dyDescent="0.2">
      <c r="A108" s="32" t="s">
        <v>825</v>
      </c>
      <c r="B108" s="32" t="s">
        <v>824</v>
      </c>
      <c r="C108" s="32" t="s">
        <v>1038</v>
      </c>
      <c r="D108" s="32" t="str">
        <f t="shared" si="1"/>
        <v>Servicios Terceros - - -   5402</v>
      </c>
    </row>
    <row r="109" spans="1:4" x14ac:dyDescent="0.2">
      <c r="A109" s="32" t="s">
        <v>823</v>
      </c>
      <c r="B109" s="32" t="s">
        <v>822</v>
      </c>
      <c r="C109" s="32" t="s">
        <v>1038</v>
      </c>
      <c r="D109" s="32" t="str">
        <f t="shared" si="1"/>
        <v>Inocuidad - Toxicidad Inespecí - - -   5403</v>
      </c>
    </row>
    <row r="110" spans="1:4" x14ac:dyDescent="0.2">
      <c r="A110" s="32" t="s">
        <v>821</v>
      </c>
      <c r="B110" s="32" t="s">
        <v>820</v>
      </c>
      <c r="C110" s="32" t="s">
        <v>1038</v>
      </c>
      <c r="D110" s="32" t="str">
        <f t="shared" si="1"/>
        <v>Seguridad - Toxicidad Expecífi - - -   5404</v>
      </c>
    </row>
    <row r="111" spans="1:4" x14ac:dyDescent="0.2">
      <c r="A111" s="32" t="s">
        <v>819</v>
      </c>
      <c r="B111" s="32" t="s">
        <v>818</v>
      </c>
      <c r="C111" s="32" t="s">
        <v>1038</v>
      </c>
      <c r="D111" s="32" t="str">
        <f t="shared" si="1"/>
        <v>Potencia en Ratones - - -   5405</v>
      </c>
    </row>
    <row r="112" spans="1:4" x14ac:dyDescent="0.2">
      <c r="A112" s="32" t="s">
        <v>817</v>
      </c>
      <c r="B112" s="32" t="s">
        <v>816</v>
      </c>
      <c r="C112" s="32" t="s">
        <v>1038</v>
      </c>
      <c r="D112" s="32" t="str">
        <f t="shared" si="1"/>
        <v>Potencia en Cobayos - - -   5406</v>
      </c>
    </row>
    <row r="113" spans="1:4" x14ac:dyDescent="0.2">
      <c r="A113" s="32" t="s">
        <v>815</v>
      </c>
      <c r="B113" s="32" t="s">
        <v>814</v>
      </c>
      <c r="C113" s="32" t="s">
        <v>1038</v>
      </c>
      <c r="D113" s="32" t="str">
        <f t="shared" si="1"/>
        <v>Potencia en Hamster - - -   5407</v>
      </c>
    </row>
    <row r="114" spans="1:4" x14ac:dyDescent="0.2">
      <c r="A114" s="32" t="s">
        <v>813</v>
      </c>
      <c r="B114" s="32" t="s">
        <v>812</v>
      </c>
      <c r="C114" s="32" t="s">
        <v>1038</v>
      </c>
      <c r="D114" s="32" t="str">
        <f t="shared" si="1"/>
        <v>Test de Berlín - - -   5408</v>
      </c>
    </row>
    <row r="115" spans="1:4" x14ac:dyDescent="0.2">
      <c r="A115" s="32" t="s">
        <v>811</v>
      </c>
      <c r="B115" s="32" t="s">
        <v>810</v>
      </c>
      <c r="C115" s="32" t="s">
        <v>1038</v>
      </c>
      <c r="D115" s="32" t="str">
        <f t="shared" si="1"/>
        <v>Control de Materias Primas - - -   5409</v>
      </c>
    </row>
    <row r="116" spans="1:4" x14ac:dyDescent="0.2">
      <c r="A116" s="32" t="s">
        <v>809</v>
      </c>
      <c r="B116" s="32" t="s">
        <v>808</v>
      </c>
      <c r="C116" s="32" t="s">
        <v>1038</v>
      </c>
      <c r="D116" s="32" t="str">
        <f t="shared" si="1"/>
        <v>Potencia Virales - - -   5410</v>
      </c>
    </row>
    <row r="117" spans="1:4" x14ac:dyDescent="0.2">
      <c r="A117" s="32" t="s">
        <v>807</v>
      </c>
      <c r="B117" s="32" t="s">
        <v>806</v>
      </c>
      <c r="C117" s="32" t="s">
        <v>1038</v>
      </c>
      <c r="D117" s="32" t="str">
        <f t="shared" si="1"/>
        <v>Pruebas de Potencia - Honorari - - -   5413</v>
      </c>
    </row>
    <row r="118" spans="1:4" x14ac:dyDescent="0.2">
      <c r="A118" s="32" t="s">
        <v>805</v>
      </c>
      <c r="B118" s="32" t="s">
        <v>804</v>
      </c>
      <c r="C118" s="32" t="s">
        <v>1038</v>
      </c>
      <c r="D118" s="32" t="str">
        <f t="shared" si="1"/>
        <v>Estabilidad - - -   5414</v>
      </c>
    </row>
    <row r="119" spans="1:4" x14ac:dyDescent="0.2">
      <c r="A119" s="32" t="s">
        <v>803</v>
      </c>
      <c r="B119" s="32" t="s">
        <v>802</v>
      </c>
      <c r="C119" s="32" t="s">
        <v>1038</v>
      </c>
      <c r="D119" s="32" t="str">
        <f t="shared" si="1"/>
        <v>Publicidad Medios Graficos - - -   5501</v>
      </c>
    </row>
    <row r="120" spans="1:4" x14ac:dyDescent="0.2">
      <c r="A120" s="32" t="s">
        <v>801</v>
      </c>
      <c r="B120" s="32" t="s">
        <v>800</v>
      </c>
      <c r="C120" s="32" t="s">
        <v>1038</v>
      </c>
      <c r="D120" s="32" t="str">
        <f t="shared" si="1"/>
        <v>Contenidos tecnicos propios - - -   5502</v>
      </c>
    </row>
    <row r="121" spans="1:4" x14ac:dyDescent="0.2">
      <c r="A121" s="32" t="s">
        <v>799</v>
      </c>
      <c r="B121" s="32" t="s">
        <v>798</v>
      </c>
      <c r="C121" s="32" t="s">
        <v>1038</v>
      </c>
      <c r="D121" s="32" t="str">
        <f t="shared" si="1"/>
        <v>Otros Elementos de Promoc.- bs - - -   5503</v>
      </c>
    </row>
    <row r="122" spans="1:4" x14ac:dyDescent="0.2">
      <c r="A122" s="32" t="s">
        <v>797</v>
      </c>
      <c r="B122" s="32" t="s">
        <v>796</v>
      </c>
      <c r="C122" s="32" t="s">
        <v>1038</v>
      </c>
      <c r="D122" s="32" t="str">
        <f t="shared" si="1"/>
        <v>Diseño Originales Packaging - - -   5504</v>
      </c>
    </row>
    <row r="123" spans="1:4" x14ac:dyDescent="0.2">
      <c r="A123" s="32" t="s">
        <v>795</v>
      </c>
      <c r="B123" s="32" t="s">
        <v>794</v>
      </c>
      <c r="C123" s="32" t="s">
        <v>1038</v>
      </c>
      <c r="D123" s="32" t="str">
        <f t="shared" si="1"/>
        <v>Convenciones - - -   5505</v>
      </c>
    </row>
    <row r="124" spans="1:4" x14ac:dyDescent="0.2">
      <c r="A124" s="32" t="s">
        <v>793</v>
      </c>
      <c r="B124" s="32" t="s">
        <v>792</v>
      </c>
      <c r="C124" s="32" t="s">
        <v>1038</v>
      </c>
      <c r="D124" s="32" t="str">
        <f t="shared" si="1"/>
        <v>Auspicio - - -   5506</v>
      </c>
    </row>
    <row r="125" spans="1:4" x14ac:dyDescent="0.2">
      <c r="A125" s="32" t="s">
        <v>791</v>
      </c>
      <c r="B125" s="32" t="s">
        <v>790</v>
      </c>
      <c r="C125" s="32" t="s">
        <v>1038</v>
      </c>
      <c r="D125" s="32" t="str">
        <f t="shared" si="1"/>
        <v>Imagen Institucional - - -   5507</v>
      </c>
    </row>
    <row r="126" spans="1:4" x14ac:dyDescent="0.2">
      <c r="A126" s="32" t="s">
        <v>789</v>
      </c>
      <c r="B126" s="32" t="s">
        <v>788</v>
      </c>
      <c r="C126" s="32" t="s">
        <v>1038</v>
      </c>
      <c r="D126" s="32" t="str">
        <f t="shared" si="1"/>
        <v>Comisiones Comerciales - - -   5605</v>
      </c>
    </row>
    <row r="127" spans="1:4" x14ac:dyDescent="0.2">
      <c r="A127" s="32" t="s">
        <v>787</v>
      </c>
      <c r="B127" s="32" t="s">
        <v>786</v>
      </c>
      <c r="C127" s="32" t="s">
        <v>1038</v>
      </c>
      <c r="D127" s="32" t="str">
        <f t="shared" si="1"/>
        <v>}Gastos de Exportacion - - -   5606</v>
      </c>
    </row>
    <row r="128" spans="1:4" x14ac:dyDescent="0.2">
      <c r="A128" s="32" t="s">
        <v>785</v>
      </c>
      <c r="B128" s="32" t="s">
        <v>784</v>
      </c>
      <c r="C128" s="32" t="s">
        <v>1038</v>
      </c>
      <c r="D128" s="32" t="str">
        <f t="shared" si="1"/>
        <v>ARANCEL EXPORTACION - - -   5607</v>
      </c>
    </row>
    <row r="129" spans="1:4" x14ac:dyDescent="0.2">
      <c r="A129" s="32" t="s">
        <v>783</v>
      </c>
      <c r="B129" s="32" t="s">
        <v>782</v>
      </c>
      <c r="C129" s="32" t="s">
        <v>1038</v>
      </c>
      <c r="D129" s="32" t="str">
        <f t="shared" si="1"/>
        <v>Regalias sobre Ventas - - -   5608</v>
      </c>
    </row>
    <row r="130" spans="1:4" x14ac:dyDescent="0.2">
      <c r="A130" s="32" t="s">
        <v>781</v>
      </c>
      <c r="B130" s="32" t="s">
        <v>780</v>
      </c>
      <c r="C130" s="32" t="s">
        <v>1038</v>
      </c>
      <c r="D130" s="32" t="str">
        <f t="shared" si="1"/>
        <v>Material de Embalaje - - -   5609</v>
      </c>
    </row>
    <row r="131" spans="1:4" x14ac:dyDescent="0.2">
      <c r="A131" s="32" t="s">
        <v>779</v>
      </c>
      <c r="B131" s="32" t="s">
        <v>778</v>
      </c>
      <c r="C131" s="32" t="s">
        <v>1038</v>
      </c>
      <c r="D131" s="32" t="str">
        <f t="shared" ref="D131:D194" si="2">CONCATENATE(B131,C131,A131)</f>
        <v>Mercaderia en Consignacion - - -   5610</v>
      </c>
    </row>
    <row r="132" spans="1:4" x14ac:dyDescent="0.2">
      <c r="A132" s="32" t="s">
        <v>777</v>
      </c>
      <c r="B132" s="32" t="s">
        <v>776</v>
      </c>
      <c r="C132" s="32" t="s">
        <v>1038</v>
      </c>
      <c r="D132" s="32" t="str">
        <f t="shared" si="2"/>
        <v>Eventos Especificos 2006 - - -   5611</v>
      </c>
    </row>
    <row r="133" spans="1:4" x14ac:dyDescent="0.2">
      <c r="A133" s="32" t="s">
        <v>775</v>
      </c>
      <c r="B133" s="32" t="s">
        <v>774</v>
      </c>
      <c r="C133" s="32" t="s">
        <v>1038</v>
      </c>
      <c r="D133" s="32" t="str">
        <f t="shared" si="2"/>
        <v>Desarrollos Varios - - -   5701</v>
      </c>
    </row>
    <row r="134" spans="1:4" x14ac:dyDescent="0.2">
      <c r="A134" s="32" t="s">
        <v>773</v>
      </c>
      <c r="B134" s="32" t="s">
        <v>772</v>
      </c>
      <c r="C134" s="32" t="s">
        <v>1038</v>
      </c>
      <c r="D134" s="32" t="str">
        <f t="shared" si="2"/>
        <v>Estudios Clinicos - Servicios - - -   5702</v>
      </c>
    </row>
    <row r="135" spans="1:4" x14ac:dyDescent="0.2">
      <c r="A135" s="32" t="s">
        <v>771</v>
      </c>
      <c r="B135" s="32" t="s">
        <v>770</v>
      </c>
      <c r="C135" s="32" t="s">
        <v>1038</v>
      </c>
      <c r="D135" s="32" t="str">
        <f t="shared" si="2"/>
        <v>Pruebas de Potencia - - -   5703</v>
      </c>
    </row>
    <row r="136" spans="1:4" x14ac:dyDescent="0.2">
      <c r="A136" s="32" t="s">
        <v>769</v>
      </c>
      <c r="B136" s="32" t="s">
        <v>768</v>
      </c>
      <c r="C136" s="32" t="s">
        <v>1038</v>
      </c>
      <c r="D136" s="32" t="str">
        <f t="shared" si="2"/>
        <v>Productos para Ensayos - - -   5704</v>
      </c>
    </row>
    <row r="137" spans="1:4" x14ac:dyDescent="0.2">
      <c r="A137" s="32" t="s">
        <v>767</v>
      </c>
      <c r="B137" s="32" t="s">
        <v>766</v>
      </c>
      <c r="C137" s="32" t="s">
        <v>1038</v>
      </c>
      <c r="D137" s="32" t="str">
        <f t="shared" si="2"/>
        <v>Reactivos de Control - - -   5705</v>
      </c>
    </row>
    <row r="138" spans="1:4" x14ac:dyDescent="0.2">
      <c r="A138" s="32" t="s">
        <v>765</v>
      </c>
      <c r="B138" s="32" t="s">
        <v>764</v>
      </c>
      <c r="C138" s="32" t="s">
        <v>1038</v>
      </c>
      <c r="D138" s="32" t="str">
        <f t="shared" si="2"/>
        <v>Patentes - Gtos - - -   5706</v>
      </c>
    </row>
    <row r="139" spans="1:4" x14ac:dyDescent="0.2">
      <c r="A139" s="32" t="s">
        <v>763</v>
      </c>
      <c r="B139" s="32" t="s">
        <v>762</v>
      </c>
      <c r="C139" s="32" t="s">
        <v>1038</v>
      </c>
      <c r="D139" s="32" t="str">
        <f t="shared" si="2"/>
        <v>Patentes - Hon - - -   5707</v>
      </c>
    </row>
    <row r="140" spans="1:4" x14ac:dyDescent="0.2">
      <c r="A140" s="32" t="s">
        <v>761</v>
      </c>
      <c r="B140" s="32" t="s">
        <v>760</v>
      </c>
      <c r="C140" s="32" t="s">
        <v>1038</v>
      </c>
      <c r="D140" s="32" t="str">
        <f t="shared" si="2"/>
        <v>Atencion a Terceros - BS - - -   5800</v>
      </c>
    </row>
    <row r="141" spans="1:4" x14ac:dyDescent="0.2">
      <c r="A141" s="32" t="s">
        <v>759</v>
      </c>
      <c r="B141" s="32" t="s">
        <v>758</v>
      </c>
      <c r="C141" s="32" t="s">
        <v>1038</v>
      </c>
      <c r="D141" s="32" t="str">
        <f t="shared" si="2"/>
        <v>Hospedajes y Comidas - grav - - -   5801</v>
      </c>
    </row>
    <row r="142" spans="1:4" x14ac:dyDescent="0.2">
      <c r="A142" s="32" t="s">
        <v>757</v>
      </c>
      <c r="B142" s="32" t="s">
        <v>756</v>
      </c>
      <c r="C142" s="32" t="s">
        <v>1038</v>
      </c>
      <c r="D142" s="32" t="str">
        <f t="shared" si="2"/>
        <v>Movilidad y Viaticos - - -   5802</v>
      </c>
    </row>
    <row r="143" spans="1:4" x14ac:dyDescent="0.2">
      <c r="A143" s="32" t="s">
        <v>755</v>
      </c>
      <c r="B143" s="32" t="s">
        <v>754</v>
      </c>
      <c r="C143" s="32" t="s">
        <v>1038</v>
      </c>
      <c r="D143" s="32" t="str">
        <f t="shared" si="2"/>
        <v>Gtos de Rod. - Serv. Particula - - -   5803</v>
      </c>
    </row>
    <row r="144" spans="1:4" x14ac:dyDescent="0.2">
      <c r="A144" s="32" t="s">
        <v>753</v>
      </c>
      <c r="B144" s="32" t="s">
        <v>752</v>
      </c>
      <c r="C144" s="32" t="s">
        <v>1038</v>
      </c>
      <c r="D144" s="32" t="str">
        <f t="shared" si="2"/>
        <v>Gtos de Rodados - serv - Empre - - -   5804</v>
      </c>
    </row>
    <row r="145" spans="1:4" x14ac:dyDescent="0.2">
      <c r="A145" s="32" t="s">
        <v>751</v>
      </c>
      <c r="B145" s="32" t="s">
        <v>750</v>
      </c>
      <c r="C145" s="32" t="s">
        <v>1038</v>
      </c>
      <c r="D145" s="32" t="str">
        <f t="shared" si="2"/>
        <v>Patentes Automotor - - -   5805</v>
      </c>
    </row>
    <row r="146" spans="1:4" x14ac:dyDescent="0.2">
      <c r="A146" s="32" t="s">
        <v>749</v>
      </c>
      <c r="B146" s="32" t="s">
        <v>748</v>
      </c>
      <c r="C146" s="32" t="s">
        <v>1038</v>
      </c>
      <c r="D146" s="32" t="str">
        <f t="shared" si="2"/>
        <v>Fletes - - -   5806</v>
      </c>
    </row>
    <row r="147" spans="1:4" x14ac:dyDescent="0.2">
      <c r="A147" s="32" t="s">
        <v>747</v>
      </c>
      <c r="B147" s="32" t="s">
        <v>746</v>
      </c>
      <c r="C147" s="32" t="s">
        <v>1038</v>
      </c>
      <c r="D147" s="32" t="str">
        <f t="shared" si="2"/>
        <v>Serv. de Motos y Remises - - -   5807</v>
      </c>
    </row>
    <row r="148" spans="1:4" x14ac:dyDescent="0.2">
      <c r="A148" s="32" t="s">
        <v>745</v>
      </c>
      <c r="B148" s="32" t="s">
        <v>744</v>
      </c>
      <c r="C148" s="32" t="s">
        <v>1038</v>
      </c>
      <c r="D148" s="32" t="str">
        <f t="shared" si="2"/>
        <v>Marcas  - gtos - - -   5808</v>
      </c>
    </row>
    <row r="149" spans="1:4" x14ac:dyDescent="0.2">
      <c r="A149" s="32" t="s">
        <v>743</v>
      </c>
      <c r="B149" s="32" t="s">
        <v>742</v>
      </c>
      <c r="C149" s="32" t="s">
        <v>1038</v>
      </c>
      <c r="D149" s="32" t="str">
        <f t="shared" si="2"/>
        <v>Registro Nuevos Productos - - -   5809</v>
      </c>
    </row>
    <row r="150" spans="1:4" x14ac:dyDescent="0.2">
      <c r="A150" s="32" t="s">
        <v>741</v>
      </c>
      <c r="B150" s="32" t="s">
        <v>740</v>
      </c>
      <c r="C150" s="32" t="s">
        <v>1038</v>
      </c>
      <c r="D150" s="32" t="str">
        <f t="shared" si="2"/>
        <v>Atencion a Terceros - serv - - -   5810</v>
      </c>
    </row>
    <row r="151" spans="1:4" x14ac:dyDescent="0.2">
      <c r="A151" s="32" t="s">
        <v>739</v>
      </c>
      <c r="B151" s="32" t="s">
        <v>738</v>
      </c>
      <c r="C151" s="32" t="s">
        <v>1038</v>
      </c>
      <c r="D151" s="32" t="str">
        <f t="shared" si="2"/>
        <v>Afiliaciones - - -   5811</v>
      </c>
    </row>
    <row r="152" spans="1:4" x14ac:dyDescent="0.2">
      <c r="A152" s="32" t="s">
        <v>737</v>
      </c>
      <c r="B152" s="32" t="s">
        <v>736</v>
      </c>
      <c r="C152" s="32" t="s">
        <v>1038</v>
      </c>
      <c r="D152" s="32" t="str">
        <f t="shared" si="2"/>
        <v>Papeleria y Libreria - - -   5812</v>
      </c>
    </row>
    <row r="153" spans="1:4" x14ac:dyDescent="0.2">
      <c r="A153" s="32" t="s">
        <v>735</v>
      </c>
      <c r="B153" s="32" t="s">
        <v>180</v>
      </c>
      <c r="C153" s="32" t="s">
        <v>1038</v>
      </c>
      <c r="D153" s="32" t="str">
        <f t="shared" si="2"/>
        <v>Pasajes - - -   5813</v>
      </c>
    </row>
    <row r="154" spans="1:4" x14ac:dyDescent="0.2">
      <c r="A154" s="32" t="s">
        <v>734</v>
      </c>
      <c r="B154" s="32" t="s">
        <v>733</v>
      </c>
      <c r="C154" s="32" t="s">
        <v>1038</v>
      </c>
      <c r="D154" s="32" t="str">
        <f t="shared" si="2"/>
        <v>Suscripciones Medicas y Libros - - -   5814</v>
      </c>
    </row>
    <row r="155" spans="1:4" x14ac:dyDescent="0.2">
      <c r="A155" s="32" t="s">
        <v>732</v>
      </c>
      <c r="B155" s="32" t="s">
        <v>731</v>
      </c>
      <c r="C155" s="32" t="s">
        <v>1038</v>
      </c>
      <c r="D155" s="32" t="str">
        <f t="shared" si="2"/>
        <v>Gastos de Importacion - - -   5815</v>
      </c>
    </row>
    <row r="156" spans="1:4" x14ac:dyDescent="0.2">
      <c r="A156" s="32" t="s">
        <v>730</v>
      </c>
      <c r="B156" s="32" t="s">
        <v>729</v>
      </c>
      <c r="C156" s="32" t="s">
        <v>1038</v>
      </c>
      <c r="D156" s="32" t="str">
        <f t="shared" si="2"/>
        <v>Alquileres - - -   5816</v>
      </c>
    </row>
    <row r="157" spans="1:4" x14ac:dyDescent="0.2">
      <c r="A157" s="32" t="s">
        <v>728</v>
      </c>
      <c r="B157" s="32" t="s">
        <v>727</v>
      </c>
      <c r="C157" s="32" t="s">
        <v>1038</v>
      </c>
      <c r="D157" s="32" t="str">
        <f t="shared" si="2"/>
        <v>Mat y Elementos de Computacion - - -   5818</v>
      </c>
    </row>
    <row r="158" spans="1:4" x14ac:dyDescent="0.2">
      <c r="A158" s="32" t="s">
        <v>726</v>
      </c>
      <c r="B158" s="32" t="s">
        <v>725</v>
      </c>
      <c r="C158" s="32" t="s">
        <v>1038</v>
      </c>
      <c r="D158" s="32" t="str">
        <f t="shared" si="2"/>
        <v>Franqueo y Courrier - - -   5819</v>
      </c>
    </row>
    <row r="159" spans="1:4" x14ac:dyDescent="0.2">
      <c r="A159" s="32" t="s">
        <v>724</v>
      </c>
      <c r="B159" s="32" t="s">
        <v>723</v>
      </c>
      <c r="C159" s="32" t="s">
        <v>1038</v>
      </c>
      <c r="D159" s="32" t="str">
        <f t="shared" si="2"/>
        <v>Aranceles SENASA - - -   5820</v>
      </c>
    </row>
    <row r="160" spans="1:4" x14ac:dyDescent="0.2">
      <c r="A160" s="32" t="s">
        <v>722</v>
      </c>
      <c r="B160" s="32" t="s">
        <v>721</v>
      </c>
      <c r="C160" s="32" t="s">
        <v>1038</v>
      </c>
      <c r="D160" s="32" t="str">
        <f t="shared" si="2"/>
        <v>Seguridad Industrial - - -   5821</v>
      </c>
    </row>
    <row r="161" spans="1:4" x14ac:dyDescent="0.2">
      <c r="A161" s="32" t="s">
        <v>720</v>
      </c>
      <c r="B161" s="32" t="s">
        <v>719</v>
      </c>
      <c r="C161" s="32" t="s">
        <v>1038</v>
      </c>
      <c r="D161" s="32" t="str">
        <f t="shared" si="2"/>
        <v>Certificaciones - - -   5822</v>
      </c>
    </row>
    <row r="162" spans="1:4" x14ac:dyDescent="0.2">
      <c r="A162" s="32" t="s">
        <v>718</v>
      </c>
      <c r="B162" s="32" t="s">
        <v>717</v>
      </c>
      <c r="C162" s="32" t="s">
        <v>1038</v>
      </c>
      <c r="D162" s="32" t="str">
        <f t="shared" si="2"/>
        <v>Gastos Gestion de Cobranzas - - -   5823</v>
      </c>
    </row>
    <row r="163" spans="1:4" x14ac:dyDescent="0.2">
      <c r="A163" s="32" t="s">
        <v>716</v>
      </c>
      <c r="B163" s="32" t="s">
        <v>715</v>
      </c>
      <c r="C163" s="32" t="s">
        <v>1038</v>
      </c>
      <c r="D163" s="32" t="str">
        <f t="shared" si="2"/>
        <v>Experiencia en Productos - - -   5824</v>
      </c>
    </row>
    <row r="164" spans="1:4" x14ac:dyDescent="0.2">
      <c r="A164" s="32" t="s">
        <v>714</v>
      </c>
      <c r="B164" s="32" t="s">
        <v>713</v>
      </c>
      <c r="C164" s="32" t="s">
        <v>1038</v>
      </c>
      <c r="D164" s="32" t="str">
        <f t="shared" si="2"/>
        <v>Formularios- No usar - - -   5825</v>
      </c>
    </row>
    <row r="165" spans="1:4" x14ac:dyDescent="0.2">
      <c r="A165" s="32" t="s">
        <v>712</v>
      </c>
      <c r="B165" s="32" t="s">
        <v>711</v>
      </c>
      <c r="C165" s="32" t="s">
        <v>1038</v>
      </c>
      <c r="D165" s="32" t="str">
        <f t="shared" si="2"/>
        <v>Otros Egresos - serv - - -   5826</v>
      </c>
    </row>
    <row r="166" spans="1:4" x14ac:dyDescent="0.2">
      <c r="A166" s="32" t="s">
        <v>710</v>
      </c>
      <c r="B166" s="32" t="s">
        <v>709</v>
      </c>
      <c r="C166" s="32" t="s">
        <v>1038</v>
      </c>
      <c r="D166" s="32" t="str">
        <f t="shared" si="2"/>
        <v>Gastos Judiciales - - -   5827</v>
      </c>
    </row>
    <row r="167" spans="1:4" x14ac:dyDescent="0.2">
      <c r="A167" s="32" t="s">
        <v>708</v>
      </c>
      <c r="B167" s="32" t="s">
        <v>707</v>
      </c>
      <c r="C167" s="32" t="s">
        <v>1038</v>
      </c>
      <c r="D167" s="32" t="str">
        <f t="shared" si="2"/>
        <v>Donaciones- exentas - - -   5828</v>
      </c>
    </row>
    <row r="168" spans="1:4" x14ac:dyDescent="0.2">
      <c r="A168" s="32" t="s">
        <v>706</v>
      </c>
      <c r="B168" s="32" t="s">
        <v>705</v>
      </c>
      <c r="C168" s="32" t="s">
        <v>1038</v>
      </c>
      <c r="D168" s="32" t="str">
        <f t="shared" si="2"/>
        <v>Implementacion Calidad - - -   5829</v>
      </c>
    </row>
    <row r="169" spans="1:4" x14ac:dyDescent="0.2">
      <c r="A169" s="32" t="s">
        <v>704</v>
      </c>
      <c r="B169" s="32" t="s">
        <v>703</v>
      </c>
      <c r="C169" s="32" t="s">
        <v>1038</v>
      </c>
      <c r="D169" s="32" t="str">
        <f t="shared" si="2"/>
        <v>Siniestros- bs - - -   5830</v>
      </c>
    </row>
    <row r="170" spans="1:4" x14ac:dyDescent="0.2">
      <c r="A170" s="32" t="s">
        <v>702</v>
      </c>
      <c r="B170" s="32" t="s">
        <v>701</v>
      </c>
      <c r="C170" s="32" t="s">
        <v>1038</v>
      </c>
      <c r="D170" s="32" t="str">
        <f t="shared" si="2"/>
        <v>Otros Costos Gan. Vac. bs - - -   5831</v>
      </c>
    </row>
    <row r="171" spans="1:4" x14ac:dyDescent="0.2">
      <c r="A171" s="32" t="s">
        <v>700</v>
      </c>
      <c r="B171" s="32" t="s">
        <v>699</v>
      </c>
      <c r="C171" s="32" t="s">
        <v>1038</v>
      </c>
      <c r="D171" s="32" t="str">
        <f t="shared" si="2"/>
        <v>Otros Costos ganad vac.- serv - - -   5832</v>
      </c>
    </row>
    <row r="172" spans="1:4" x14ac:dyDescent="0.2">
      <c r="A172" s="32" t="s">
        <v>698</v>
      </c>
      <c r="B172" s="32" t="s">
        <v>144</v>
      </c>
      <c r="C172" s="32" t="s">
        <v>1038</v>
      </c>
      <c r="D172" s="32" t="str">
        <f t="shared" si="2"/>
        <v>Congresos - - -   5833</v>
      </c>
    </row>
    <row r="173" spans="1:4" x14ac:dyDescent="0.2">
      <c r="A173" s="32" t="s">
        <v>697</v>
      </c>
      <c r="B173" s="32" t="s">
        <v>696</v>
      </c>
      <c r="C173" s="32" t="s">
        <v>1038</v>
      </c>
      <c r="D173" s="32" t="str">
        <f t="shared" si="2"/>
        <v>Registros - Gtos - - -   5861</v>
      </c>
    </row>
    <row r="174" spans="1:4" x14ac:dyDescent="0.2">
      <c r="A174" s="32" t="s">
        <v>695</v>
      </c>
      <c r="B174" s="32" t="s">
        <v>694</v>
      </c>
      <c r="C174" s="32" t="s">
        <v>1038</v>
      </c>
      <c r="D174" s="32" t="str">
        <f t="shared" si="2"/>
        <v>Gastos Bancarios - Locales - - -   5901</v>
      </c>
    </row>
    <row r="175" spans="1:4" x14ac:dyDescent="0.2">
      <c r="A175" s="32" t="s">
        <v>693</v>
      </c>
      <c r="B175" s="32" t="s">
        <v>692</v>
      </c>
      <c r="C175" s="32" t="s">
        <v>1038</v>
      </c>
      <c r="D175" s="32" t="str">
        <f t="shared" si="2"/>
        <v>Descuentos Financieros - - -   5902</v>
      </c>
    </row>
    <row r="176" spans="1:4" x14ac:dyDescent="0.2">
      <c r="A176" s="32" t="s">
        <v>691</v>
      </c>
      <c r="B176" s="32" t="s">
        <v>690</v>
      </c>
      <c r="C176" s="32" t="s">
        <v>1038</v>
      </c>
      <c r="D176" s="32" t="str">
        <f t="shared" si="2"/>
        <v>Intereses Bancarios - - -   5903</v>
      </c>
    </row>
    <row r="177" spans="1:4" x14ac:dyDescent="0.2">
      <c r="A177" s="32" t="s">
        <v>689</v>
      </c>
      <c r="B177" s="32" t="s">
        <v>688</v>
      </c>
      <c r="C177" s="32" t="s">
        <v>1038</v>
      </c>
      <c r="D177" s="32" t="str">
        <f t="shared" si="2"/>
        <v>Intereses de Proveedores - - -   5904</v>
      </c>
    </row>
    <row r="178" spans="1:4" x14ac:dyDescent="0.2">
      <c r="A178" s="32" t="s">
        <v>687</v>
      </c>
      <c r="B178" s="32" t="s">
        <v>686</v>
      </c>
      <c r="C178" s="32" t="s">
        <v>1038</v>
      </c>
      <c r="D178" s="32" t="str">
        <f t="shared" si="2"/>
        <v>Intereses, Multas y Recargos - - -   5905</v>
      </c>
    </row>
    <row r="179" spans="1:4" x14ac:dyDescent="0.2">
      <c r="A179" s="32" t="s">
        <v>685</v>
      </c>
      <c r="B179" s="32" t="s">
        <v>684</v>
      </c>
      <c r="C179" s="32" t="s">
        <v>1038</v>
      </c>
      <c r="D179" s="32" t="str">
        <f t="shared" si="2"/>
        <v>Intereses Financieros - - -   5906</v>
      </c>
    </row>
    <row r="180" spans="1:4" x14ac:dyDescent="0.2">
      <c r="A180" s="32" t="s">
        <v>683</v>
      </c>
      <c r="B180" s="32" t="s">
        <v>682</v>
      </c>
      <c r="C180" s="32" t="s">
        <v>1038</v>
      </c>
      <c r="D180" s="32" t="str">
        <f t="shared" si="2"/>
        <v>Diferencia de Cambio Perdida - - -   5907</v>
      </c>
    </row>
    <row r="181" spans="1:4" x14ac:dyDescent="0.2">
      <c r="A181" s="32" t="s">
        <v>681</v>
      </c>
      <c r="B181" s="32" t="s">
        <v>680</v>
      </c>
      <c r="C181" s="32" t="s">
        <v>1038</v>
      </c>
      <c r="D181" s="32" t="str">
        <f t="shared" si="2"/>
        <v>Gtos Bancarios - Importacion - - -   5908</v>
      </c>
    </row>
    <row r="182" spans="1:4" x14ac:dyDescent="0.2">
      <c r="A182" s="32" t="s">
        <v>679</v>
      </c>
      <c r="B182" s="32" t="s">
        <v>678</v>
      </c>
      <c r="C182" s="32" t="s">
        <v>1038</v>
      </c>
      <c r="D182" s="32" t="str">
        <f t="shared" si="2"/>
        <v>Gtos Bancarios - exportacion - - -   5909</v>
      </c>
    </row>
    <row r="183" spans="1:4" x14ac:dyDescent="0.2">
      <c r="A183" s="32" t="s">
        <v>677</v>
      </c>
      <c r="B183" s="32" t="s">
        <v>676</v>
      </c>
      <c r="C183" s="32" t="s">
        <v>1038</v>
      </c>
      <c r="D183" s="32" t="str">
        <f t="shared" si="2"/>
        <v>Intereses Fiscales - - -   5923</v>
      </c>
    </row>
    <row r="184" spans="1:4" x14ac:dyDescent="0.2">
      <c r="A184" s="32" t="s">
        <v>675</v>
      </c>
      <c r="B184" s="32" t="s">
        <v>674</v>
      </c>
      <c r="C184" s="32" t="s">
        <v>1038</v>
      </c>
      <c r="D184" s="32" t="str">
        <f t="shared" si="2"/>
        <v>Resultado Compra de Acciones - - -   5924</v>
      </c>
    </row>
    <row r="185" spans="1:4" x14ac:dyDescent="0.2">
      <c r="A185" s="32" t="s">
        <v>673</v>
      </c>
      <c r="B185" s="32" t="s">
        <v>672</v>
      </c>
      <c r="C185" s="32" t="s">
        <v>1038</v>
      </c>
      <c r="D185" s="32" t="str">
        <f t="shared" si="2"/>
        <v>Impuesto al Sello - - -   5930</v>
      </c>
    </row>
    <row r="186" spans="1:4" x14ac:dyDescent="0.2">
      <c r="A186" s="32" t="s">
        <v>671</v>
      </c>
      <c r="B186" s="32" t="s">
        <v>670</v>
      </c>
      <c r="C186" s="32" t="s">
        <v>1038</v>
      </c>
      <c r="D186" s="32" t="str">
        <f t="shared" si="2"/>
        <v>Impuestos Varios - - -   5931</v>
      </c>
    </row>
    <row r="187" spans="1:4" x14ac:dyDescent="0.2">
      <c r="A187" s="32" t="s">
        <v>669</v>
      </c>
      <c r="B187" s="32" t="s">
        <v>668</v>
      </c>
      <c r="C187" s="32" t="s">
        <v>1038</v>
      </c>
      <c r="D187" s="32" t="str">
        <f t="shared" si="2"/>
        <v>Impuestos Tasas y Contribucion - - -   5932</v>
      </c>
    </row>
    <row r="188" spans="1:4" x14ac:dyDescent="0.2">
      <c r="A188" s="32" t="s">
        <v>667</v>
      </c>
      <c r="B188" s="32" t="s">
        <v>666</v>
      </c>
      <c r="C188" s="32" t="s">
        <v>1038</v>
      </c>
      <c r="D188" s="32" t="str">
        <f t="shared" si="2"/>
        <v>Impuesto a las Ctas Ctes - deb - - -   5933</v>
      </c>
    </row>
    <row r="189" spans="1:4" x14ac:dyDescent="0.2">
      <c r="A189" s="32" t="s">
        <v>665</v>
      </c>
      <c r="B189" s="32" t="s">
        <v>664</v>
      </c>
      <c r="C189" s="32" t="s">
        <v>1038</v>
      </c>
      <c r="D189" s="32" t="str">
        <f t="shared" si="2"/>
        <v>Impuesto a las Ganancias - - -   5934</v>
      </c>
    </row>
    <row r="190" spans="1:4" x14ac:dyDescent="0.2">
      <c r="A190" s="32" t="s">
        <v>663</v>
      </c>
      <c r="B190" s="32" t="s">
        <v>662</v>
      </c>
      <c r="C190" s="32" t="s">
        <v>1038</v>
      </c>
      <c r="D190" s="32" t="str">
        <f t="shared" si="2"/>
        <v>Impuesto Ingresos Brutos - - -   5935</v>
      </c>
    </row>
    <row r="191" spans="1:4" x14ac:dyDescent="0.2">
      <c r="A191" s="32" t="s">
        <v>661</v>
      </c>
      <c r="B191" s="32" t="s">
        <v>660</v>
      </c>
      <c r="C191" s="32" t="s">
        <v>1038</v>
      </c>
      <c r="D191" s="32" t="str">
        <f t="shared" si="2"/>
        <v>Gastos Rodados Ganado Vacuno - - -   5936</v>
      </c>
    </row>
    <row r="192" spans="1:4" x14ac:dyDescent="0.2">
      <c r="A192" s="32" t="s">
        <v>659</v>
      </c>
      <c r="B192" s="32" t="s">
        <v>658</v>
      </c>
      <c r="C192" s="32" t="s">
        <v>1038</v>
      </c>
      <c r="D192" s="32" t="str">
        <f t="shared" si="2"/>
        <v>HOSPEDAJES Y COMIDAS GANADO VA - - -   5937</v>
      </c>
    </row>
    <row r="193" spans="1:4" x14ac:dyDescent="0.2">
      <c r="A193" s="32" t="s">
        <v>657</v>
      </c>
      <c r="B193" s="32" t="s">
        <v>656</v>
      </c>
      <c r="C193" s="32" t="s">
        <v>1038</v>
      </c>
      <c r="D193" s="32" t="str">
        <f t="shared" si="2"/>
        <v>Ropa de Trabajo Fc M - - -   6012</v>
      </c>
    </row>
    <row r="194" spans="1:4" x14ac:dyDescent="0.2">
      <c r="A194" s="32" t="s">
        <v>655</v>
      </c>
      <c r="B194" s="32" t="s">
        <v>654</v>
      </c>
      <c r="C194" s="32" t="s">
        <v>1038</v>
      </c>
      <c r="D194" s="32" t="str">
        <f t="shared" si="2"/>
        <v>Limpieza (Servicio) - - -   6201</v>
      </c>
    </row>
    <row r="195" spans="1:4" x14ac:dyDescent="0.2">
      <c r="A195" s="32" t="s">
        <v>653</v>
      </c>
      <c r="B195" s="32" t="s">
        <v>652</v>
      </c>
      <c r="C195" s="32" t="s">
        <v>1038</v>
      </c>
      <c r="D195" s="32" t="str">
        <f t="shared" ref="D195:D258" si="3">CONCATENATE(B195,C195,A195)</f>
        <v>Agua Calidad Inyectable - Serv - - -   6204</v>
      </c>
    </row>
    <row r="196" spans="1:4" x14ac:dyDescent="0.2">
      <c r="A196" s="32" t="s">
        <v>651</v>
      </c>
      <c r="B196" s="32" t="s">
        <v>650</v>
      </c>
      <c r="C196" s="32" t="s">
        <v>1038</v>
      </c>
      <c r="D196" s="32" t="str">
        <f t="shared" si="3"/>
        <v>Banco de Antigenos - Bienes - - -   6205</v>
      </c>
    </row>
    <row r="197" spans="1:4" x14ac:dyDescent="0.2">
      <c r="A197" s="32" t="s">
        <v>649</v>
      </c>
      <c r="B197" s="32" t="s">
        <v>648</v>
      </c>
      <c r="C197" s="32" t="s">
        <v>1038</v>
      </c>
      <c r="D197" s="32" t="str">
        <f t="shared" si="3"/>
        <v>Mant.de Edificios - FM - serv - - -   6209</v>
      </c>
    </row>
    <row r="198" spans="1:4" x14ac:dyDescent="0.2">
      <c r="A198" s="32" t="s">
        <v>647</v>
      </c>
      <c r="B198" s="32" t="s">
        <v>646</v>
      </c>
      <c r="C198" s="32" t="s">
        <v>1038</v>
      </c>
      <c r="D198" s="32" t="str">
        <f t="shared" si="3"/>
        <v>Mant. y R.M (Servicio - FM - - -   6210</v>
      </c>
    </row>
    <row r="199" spans="1:4" x14ac:dyDescent="0.2">
      <c r="A199" s="32" t="s">
        <v>645</v>
      </c>
      <c r="B199" s="32" t="s">
        <v>644</v>
      </c>
      <c r="C199" s="32" t="s">
        <v>1038</v>
      </c>
      <c r="D199" s="32" t="str">
        <f t="shared" si="3"/>
        <v>Mant. de edificios Bs - - -   6211</v>
      </c>
    </row>
    <row r="200" spans="1:4" x14ac:dyDescent="0.2">
      <c r="A200" s="32" t="s">
        <v>643</v>
      </c>
      <c r="B200" s="32" t="s">
        <v>642</v>
      </c>
      <c r="C200" s="32" t="s">
        <v>1038</v>
      </c>
      <c r="D200" s="32" t="str">
        <f t="shared" si="3"/>
        <v>Luz - - -   6304</v>
      </c>
    </row>
    <row r="201" spans="1:4" x14ac:dyDescent="0.2">
      <c r="A201" s="32" t="s">
        <v>641</v>
      </c>
      <c r="B201" s="32" t="s">
        <v>640</v>
      </c>
      <c r="C201" s="32" t="s">
        <v>1038</v>
      </c>
      <c r="D201" s="32" t="str">
        <f t="shared" si="3"/>
        <v>Recupero de Gastos - Servicios - - -   6307</v>
      </c>
    </row>
    <row r="202" spans="1:4" x14ac:dyDescent="0.2">
      <c r="A202" s="32" t="s">
        <v>639</v>
      </c>
      <c r="B202" s="32" t="s">
        <v>638</v>
      </c>
      <c r="C202" s="32" t="s">
        <v>1038</v>
      </c>
      <c r="D202" s="32" t="str">
        <f t="shared" si="3"/>
        <v>Trabajo de Terceros - Fc M - - -   6401</v>
      </c>
    </row>
    <row r="203" spans="1:4" x14ac:dyDescent="0.2">
      <c r="A203" s="32" t="s">
        <v>637</v>
      </c>
      <c r="B203" s="32" t="s">
        <v>636</v>
      </c>
      <c r="C203" s="32" t="s">
        <v>1038</v>
      </c>
      <c r="D203" s="32" t="str">
        <f t="shared" si="3"/>
        <v>Servicios Terceros -Fc M- - - -   6402</v>
      </c>
    </row>
    <row r="204" spans="1:4" x14ac:dyDescent="0.2">
      <c r="A204" s="32" t="s">
        <v>635</v>
      </c>
      <c r="B204" s="32" t="s">
        <v>634</v>
      </c>
      <c r="C204" s="32" t="s">
        <v>1038</v>
      </c>
      <c r="D204" s="32" t="str">
        <f t="shared" si="3"/>
        <v>Publicidad RAdio y TV - - -   6501</v>
      </c>
    </row>
    <row r="205" spans="1:4" x14ac:dyDescent="0.2">
      <c r="A205" s="32" t="s">
        <v>633</v>
      </c>
      <c r="B205" s="32" t="s">
        <v>632</v>
      </c>
      <c r="C205" s="32" t="s">
        <v>1038</v>
      </c>
      <c r="D205" s="32" t="str">
        <f t="shared" si="3"/>
        <v>Mailing - - -   6503</v>
      </c>
    </row>
    <row r="206" spans="1:4" x14ac:dyDescent="0.2">
      <c r="A206" s="32" t="s">
        <v>631</v>
      </c>
      <c r="B206" s="32" t="s">
        <v>630</v>
      </c>
      <c r="C206" s="32" t="s">
        <v>1038</v>
      </c>
      <c r="D206" s="32" t="str">
        <f t="shared" si="3"/>
        <v>SPN - - -   6504</v>
      </c>
    </row>
    <row r="207" spans="1:4" x14ac:dyDescent="0.2">
      <c r="A207" s="32" t="s">
        <v>629</v>
      </c>
      <c r="B207" s="32" t="s">
        <v>628</v>
      </c>
      <c r="C207" s="32" t="s">
        <v>1038</v>
      </c>
      <c r="D207" s="32" t="str">
        <f t="shared" si="3"/>
        <v>Convenciones Fc M - - -   6505</v>
      </c>
    </row>
    <row r="208" spans="1:4" x14ac:dyDescent="0.2">
      <c r="A208" s="32" t="s">
        <v>627</v>
      </c>
      <c r="B208" s="32" t="s">
        <v>626</v>
      </c>
      <c r="C208" s="32" t="s">
        <v>1038</v>
      </c>
      <c r="D208" s="32" t="str">
        <f t="shared" si="3"/>
        <v>Exposiciones y Remates - - -   6506</v>
      </c>
    </row>
    <row r="209" spans="1:4" x14ac:dyDescent="0.2">
      <c r="A209" s="32" t="s">
        <v>625</v>
      </c>
      <c r="B209" s="32" t="s">
        <v>624</v>
      </c>
      <c r="C209" s="32" t="s">
        <v>1038</v>
      </c>
      <c r="D209" s="32" t="str">
        <f t="shared" si="3"/>
        <v>Resp. Social empresaria - - -   6507</v>
      </c>
    </row>
    <row r="210" spans="1:4" x14ac:dyDescent="0.2">
      <c r="A210" s="32" t="s">
        <v>623</v>
      </c>
      <c r="B210" s="32" t="s">
        <v>622</v>
      </c>
      <c r="C210" s="32" t="s">
        <v>1038</v>
      </c>
      <c r="D210" s="32" t="str">
        <f t="shared" si="3"/>
        <v>Comisiones Comerciales Honor - - -   6605</v>
      </c>
    </row>
    <row r="211" spans="1:4" x14ac:dyDescent="0.2">
      <c r="A211" s="32" t="s">
        <v>621</v>
      </c>
      <c r="B211" s="32" t="s">
        <v>620</v>
      </c>
      <c r="C211" s="32" t="s">
        <v>1038</v>
      </c>
      <c r="D211" s="32" t="str">
        <f t="shared" si="3"/>
        <v>Derechos de Exportacion - - -   6606</v>
      </c>
    </row>
    <row r="212" spans="1:4" x14ac:dyDescent="0.2">
      <c r="A212" s="32" t="s">
        <v>619</v>
      </c>
      <c r="B212" s="32" t="s">
        <v>618</v>
      </c>
      <c r="C212" s="32" t="s">
        <v>1038</v>
      </c>
      <c r="D212" s="32" t="str">
        <f t="shared" si="3"/>
        <v>Estudios clinicos Biologicos - - -   6702</v>
      </c>
    </row>
    <row r="213" spans="1:4" x14ac:dyDescent="0.2">
      <c r="A213" s="32" t="s">
        <v>617</v>
      </c>
      <c r="B213" s="32" t="s">
        <v>616</v>
      </c>
      <c r="C213" s="32" t="s">
        <v>1038</v>
      </c>
      <c r="D213" s="32" t="str">
        <f t="shared" si="3"/>
        <v>Hospedaje y Comidas - exen - - -   6801</v>
      </c>
    </row>
    <row r="214" spans="1:4" x14ac:dyDescent="0.2">
      <c r="A214" s="32" t="s">
        <v>615</v>
      </c>
      <c r="B214" s="32" t="s">
        <v>614</v>
      </c>
      <c r="C214" s="32" t="s">
        <v>1038</v>
      </c>
      <c r="D214" s="32" t="str">
        <f t="shared" si="3"/>
        <v>Gtos de Rod. - Autos  Particul - - -   6803</v>
      </c>
    </row>
    <row r="215" spans="1:4" x14ac:dyDescent="0.2">
      <c r="A215" s="32" t="s">
        <v>613</v>
      </c>
      <c r="B215" s="32" t="s">
        <v>612</v>
      </c>
      <c r="C215" s="32" t="s">
        <v>1038</v>
      </c>
      <c r="D215" s="32" t="str">
        <f t="shared" si="3"/>
        <v>Gastos Rodados Bs. Empresa - - -   6804</v>
      </c>
    </row>
    <row r="216" spans="1:4" x14ac:dyDescent="0.2">
      <c r="A216" s="32" t="s">
        <v>611</v>
      </c>
      <c r="B216" s="32" t="s">
        <v>610</v>
      </c>
      <c r="C216" s="32" t="s">
        <v>1038</v>
      </c>
      <c r="D216" s="32" t="str">
        <f t="shared" si="3"/>
        <v>Fletes - Aftosa - - -   6806</v>
      </c>
    </row>
    <row r="217" spans="1:4" x14ac:dyDescent="0.2">
      <c r="A217" s="32" t="s">
        <v>609</v>
      </c>
      <c r="B217" s="32" t="s">
        <v>608</v>
      </c>
      <c r="C217" s="32" t="s">
        <v>1038</v>
      </c>
      <c r="D217" s="32" t="str">
        <f t="shared" si="3"/>
        <v>Marcas  - Hon - - -   6808</v>
      </c>
    </row>
    <row r="218" spans="1:4" x14ac:dyDescent="0.2">
      <c r="A218" s="32" t="s">
        <v>607</v>
      </c>
      <c r="B218" s="32" t="s">
        <v>606</v>
      </c>
      <c r="C218" s="32" t="s">
        <v>1038</v>
      </c>
      <c r="D218" s="32" t="str">
        <f t="shared" si="3"/>
        <v>Pasajes Internacionales - - -   6813</v>
      </c>
    </row>
    <row r="219" spans="1:4" x14ac:dyDescent="0.2">
      <c r="A219" s="32" t="s">
        <v>605</v>
      </c>
      <c r="B219" s="32" t="s">
        <v>604</v>
      </c>
      <c r="C219" s="32" t="s">
        <v>1038</v>
      </c>
      <c r="D219" s="32" t="str">
        <f t="shared" si="3"/>
        <v>Serv. Requerido Senasa - - -   6820</v>
      </c>
    </row>
    <row r="220" spans="1:4" x14ac:dyDescent="0.2">
      <c r="A220" s="32" t="s">
        <v>603</v>
      </c>
      <c r="B220" s="32" t="s">
        <v>602</v>
      </c>
      <c r="C220" s="32" t="s">
        <v>1038</v>
      </c>
      <c r="D220" s="32" t="str">
        <f t="shared" si="3"/>
        <v>Donaciones-Gravadas - - -   6828</v>
      </c>
    </row>
    <row r="221" spans="1:4" x14ac:dyDescent="0.2">
      <c r="A221" s="32" t="s">
        <v>601</v>
      </c>
      <c r="B221" s="32" t="s">
        <v>600</v>
      </c>
      <c r="C221" s="32" t="s">
        <v>1038</v>
      </c>
      <c r="D221" s="32" t="str">
        <f t="shared" si="3"/>
        <v>Otros costos -serv - - -   6831</v>
      </c>
    </row>
    <row r="222" spans="1:4" x14ac:dyDescent="0.2">
      <c r="A222" s="32" t="s">
        <v>599</v>
      </c>
      <c r="B222" s="32" t="s">
        <v>598</v>
      </c>
      <c r="C222" s="32" t="s">
        <v>1038</v>
      </c>
      <c r="D222" s="32" t="str">
        <f t="shared" si="3"/>
        <v>Hoteleria Ganado - - -   6832</v>
      </c>
    </row>
    <row r="223" spans="1:4" x14ac:dyDescent="0.2">
      <c r="A223" s="32" t="s">
        <v>597</v>
      </c>
      <c r="B223" s="32" t="s">
        <v>596</v>
      </c>
      <c r="C223" s="32" t="s">
        <v>1038</v>
      </c>
      <c r="D223" s="32" t="str">
        <f t="shared" si="3"/>
        <v>OTROS COSTOS - BS - - -   6833</v>
      </c>
    </row>
    <row r="224" spans="1:4" x14ac:dyDescent="0.2">
      <c r="A224" s="32" t="s">
        <v>595</v>
      </c>
      <c r="B224" s="32" t="s">
        <v>594</v>
      </c>
      <c r="C224" s="32" t="s">
        <v>1038</v>
      </c>
      <c r="D224" s="32" t="str">
        <f t="shared" si="3"/>
        <v>Registros - Hon - - -   6861</v>
      </c>
    </row>
    <row r="225" spans="1:4" x14ac:dyDescent="0.2">
      <c r="A225" s="32" t="s">
        <v>593</v>
      </c>
      <c r="B225" s="32" t="s">
        <v>592</v>
      </c>
      <c r="C225" s="32" t="s">
        <v>1038</v>
      </c>
      <c r="D225" s="32" t="str">
        <f t="shared" si="3"/>
        <v>Limpieza de Oficinas - - -   7201</v>
      </c>
    </row>
    <row r="226" spans="1:4" x14ac:dyDescent="0.2">
      <c r="A226" s="32" t="s">
        <v>591</v>
      </c>
      <c r="B226" s="32" t="s">
        <v>590</v>
      </c>
      <c r="C226" s="32" t="s">
        <v>1038</v>
      </c>
      <c r="D226" s="32" t="str">
        <f t="shared" si="3"/>
        <v>Banco Antigenos - Servicios - - -   7205</v>
      </c>
    </row>
    <row r="227" spans="1:4" x14ac:dyDescent="0.2">
      <c r="A227" s="32" t="s">
        <v>589</v>
      </c>
      <c r="B227" s="32" t="s">
        <v>588</v>
      </c>
      <c r="C227" s="32" t="s">
        <v>1038</v>
      </c>
      <c r="D227" s="32" t="str">
        <f t="shared" si="3"/>
        <v>Servicios Terceros Mantenimien - - -   7210</v>
      </c>
    </row>
    <row r="228" spans="1:4" x14ac:dyDescent="0.2">
      <c r="A228" s="32" t="s">
        <v>587</v>
      </c>
      <c r="B228" s="32" t="s">
        <v>586</v>
      </c>
      <c r="C228" s="32" t="s">
        <v>1038</v>
      </c>
      <c r="D228" s="32" t="str">
        <f t="shared" si="3"/>
        <v>Revistas y Publicaciones - - -   7501</v>
      </c>
    </row>
    <row r="229" spans="1:4" x14ac:dyDescent="0.2">
      <c r="A229" s="32" t="s">
        <v>585</v>
      </c>
      <c r="B229" s="32" t="s">
        <v>584</v>
      </c>
      <c r="C229" s="32" t="s">
        <v>1038</v>
      </c>
      <c r="D229" s="32" t="str">
        <f t="shared" si="3"/>
        <v>Otros elementos de Prom -  ser - - -   7503</v>
      </c>
    </row>
    <row r="230" spans="1:4" x14ac:dyDescent="0.2">
      <c r="A230" s="32" t="s">
        <v>583</v>
      </c>
      <c r="B230" s="32" t="s">
        <v>582</v>
      </c>
      <c r="C230" s="32" t="s">
        <v>1038</v>
      </c>
      <c r="D230" s="32" t="str">
        <f t="shared" si="3"/>
        <v>Un Golazo - - -   7504</v>
      </c>
    </row>
    <row r="231" spans="1:4" x14ac:dyDescent="0.2">
      <c r="A231" s="32" t="s">
        <v>581</v>
      </c>
      <c r="B231" s="32" t="s">
        <v>580</v>
      </c>
      <c r="C231" s="32" t="s">
        <v>1038</v>
      </c>
      <c r="D231" s="32" t="str">
        <f t="shared" si="3"/>
        <v>REmates - - -   7506</v>
      </c>
    </row>
    <row r="232" spans="1:4" x14ac:dyDescent="0.2">
      <c r="A232" s="32" t="s">
        <v>579</v>
      </c>
      <c r="B232" s="32" t="s">
        <v>578</v>
      </c>
      <c r="C232" s="32" t="s">
        <v>1038</v>
      </c>
      <c r="D232" s="32" t="str">
        <f t="shared" si="3"/>
        <v>Fletes de exportacion - - -   7606</v>
      </c>
    </row>
    <row r="233" spans="1:4" x14ac:dyDescent="0.2">
      <c r="A233" s="32" t="s">
        <v>577</v>
      </c>
      <c r="B233" s="32" t="s">
        <v>576</v>
      </c>
      <c r="C233" s="32" t="s">
        <v>1038</v>
      </c>
      <c r="D233" s="32" t="str">
        <f t="shared" si="3"/>
        <v>Fletes de Expotacion - grabada - - -   7607</v>
      </c>
    </row>
    <row r="234" spans="1:4" x14ac:dyDescent="0.2">
      <c r="A234" s="32" t="s">
        <v>575</v>
      </c>
      <c r="B234" s="32" t="s">
        <v>574</v>
      </c>
      <c r="C234" s="32" t="s">
        <v>1038</v>
      </c>
      <c r="D234" s="32" t="str">
        <f t="shared" si="3"/>
        <v>Estudios clinicos farma - - -   7702</v>
      </c>
    </row>
    <row r="235" spans="1:4" x14ac:dyDescent="0.2">
      <c r="A235" s="32" t="s">
        <v>573</v>
      </c>
      <c r="B235" s="32" t="s">
        <v>572</v>
      </c>
      <c r="C235" s="32" t="s">
        <v>1038</v>
      </c>
      <c r="D235" s="32" t="str">
        <f t="shared" si="3"/>
        <v>Hospedajes y Comidas Grav -FC - - -   7801</v>
      </c>
    </row>
    <row r="236" spans="1:4" x14ac:dyDescent="0.2">
      <c r="A236" s="32" t="s">
        <v>571</v>
      </c>
      <c r="B236" s="32" t="s">
        <v>570</v>
      </c>
      <c r="C236" s="32" t="s">
        <v>1038</v>
      </c>
      <c r="D236" s="32" t="str">
        <f t="shared" si="3"/>
        <v>Fletes Mixing - - -   7806</v>
      </c>
    </row>
    <row r="237" spans="1:4" x14ac:dyDescent="0.2">
      <c r="A237" s="32" t="s">
        <v>569</v>
      </c>
      <c r="B237" s="32" t="s">
        <v>568</v>
      </c>
      <c r="C237" s="32" t="s">
        <v>1038</v>
      </c>
      <c r="D237" s="32" t="str">
        <f t="shared" si="3"/>
        <v>GASTOS VARIOS POR FUSION - SER - - -   7808</v>
      </c>
    </row>
    <row r="238" spans="1:4" x14ac:dyDescent="0.2">
      <c r="A238" s="32" t="s">
        <v>567</v>
      </c>
      <c r="B238" s="32" t="s">
        <v>566</v>
      </c>
      <c r="C238" s="32" t="s">
        <v>1038</v>
      </c>
      <c r="D238" s="32" t="str">
        <f t="shared" si="3"/>
        <v>Serv. Requerido Senasa  Export - - -   7820</v>
      </c>
    </row>
    <row r="239" spans="1:4" x14ac:dyDescent="0.2">
      <c r="A239" s="32" t="s">
        <v>565</v>
      </c>
      <c r="B239" s="32" t="s">
        <v>564</v>
      </c>
      <c r="C239" s="32" t="s">
        <v>1038</v>
      </c>
      <c r="D239" s="32" t="str">
        <f t="shared" si="3"/>
        <v>Otros costos -serv      Fc M - - -   7831</v>
      </c>
    </row>
    <row r="240" spans="1:4" x14ac:dyDescent="0.2">
      <c r="A240" s="32" t="s">
        <v>563</v>
      </c>
      <c r="B240" s="32" t="s">
        <v>562</v>
      </c>
      <c r="C240" s="32" t="s">
        <v>1038</v>
      </c>
      <c r="D240" s="32" t="str">
        <f t="shared" si="3"/>
        <v>Alimento Ganado - - -   7832</v>
      </c>
    </row>
    <row r="241" spans="1:4" x14ac:dyDescent="0.2">
      <c r="A241" s="32" t="s">
        <v>561</v>
      </c>
      <c r="B241" s="32" t="s">
        <v>560</v>
      </c>
      <c r="C241" s="32" t="s">
        <v>1038</v>
      </c>
      <c r="D241" s="32" t="str">
        <f t="shared" si="3"/>
        <v>OTROS COSTOS - BS    - FC M - - -   7833</v>
      </c>
    </row>
    <row r="242" spans="1:4" x14ac:dyDescent="0.2">
      <c r="A242" s="32" t="s">
        <v>559</v>
      </c>
      <c r="B242" s="32" t="s">
        <v>558</v>
      </c>
      <c r="C242" s="32" t="s">
        <v>1038</v>
      </c>
      <c r="D242" s="32" t="str">
        <f t="shared" si="3"/>
        <v>Publicidad Via Publica - - -   8501</v>
      </c>
    </row>
    <row r="243" spans="1:4" x14ac:dyDescent="0.2">
      <c r="A243" s="32" t="s">
        <v>557</v>
      </c>
      <c r="B243" s="32" t="s">
        <v>556</v>
      </c>
      <c r="C243" s="32" t="s">
        <v>1038</v>
      </c>
      <c r="D243" s="32" t="str">
        <f t="shared" si="3"/>
        <v>Fee agencia de publicidad - - -   8503</v>
      </c>
    </row>
    <row r="244" spans="1:4" x14ac:dyDescent="0.2">
      <c r="A244" s="32" t="s">
        <v>555</v>
      </c>
      <c r="B244" s="32" t="s">
        <v>554</v>
      </c>
      <c r="C244" s="32" t="s">
        <v>1038</v>
      </c>
      <c r="D244" s="32" t="str">
        <f t="shared" si="3"/>
        <v>Promociones sobre Productos - - -   8504</v>
      </c>
    </row>
    <row r="245" spans="1:4" x14ac:dyDescent="0.2">
      <c r="A245" s="32" t="s">
        <v>553</v>
      </c>
      <c r="B245" s="32" t="s">
        <v>552</v>
      </c>
      <c r="C245" s="32" t="s">
        <v>1038</v>
      </c>
      <c r="D245" s="32" t="str">
        <f t="shared" si="3"/>
        <v>Biosolidarios - - -   8506</v>
      </c>
    </row>
    <row r="246" spans="1:4" x14ac:dyDescent="0.2">
      <c r="A246" s="32" t="s">
        <v>551</v>
      </c>
      <c r="B246" s="32" t="s">
        <v>550</v>
      </c>
      <c r="C246" s="32" t="s">
        <v>1038</v>
      </c>
      <c r="D246" s="32" t="str">
        <f t="shared" si="3"/>
        <v>Materia Prima Honorarios - - -   8606</v>
      </c>
    </row>
    <row r="247" spans="1:4" x14ac:dyDescent="0.2">
      <c r="A247" s="32" t="s">
        <v>549</v>
      </c>
      <c r="B247" s="32" t="s">
        <v>548</v>
      </c>
      <c r="C247" s="32" t="s">
        <v>1038</v>
      </c>
      <c r="D247" s="32" t="str">
        <f t="shared" si="3"/>
        <v>GASTOS VARIOS POR FUSION - HON - - -   8808</v>
      </c>
    </row>
    <row r="248" spans="1:4" x14ac:dyDescent="0.2">
      <c r="A248" s="32" t="s">
        <v>547</v>
      </c>
      <c r="B248" s="32" t="s">
        <v>546</v>
      </c>
      <c r="C248" s="32" t="s">
        <v>1038</v>
      </c>
      <c r="D248" s="32" t="str">
        <f t="shared" si="3"/>
        <v>Fletes - Ganado - - -   8832</v>
      </c>
    </row>
    <row r="249" spans="1:4" x14ac:dyDescent="0.2">
      <c r="A249" s="32" t="s">
        <v>545</v>
      </c>
      <c r="B249" s="32" t="s">
        <v>544</v>
      </c>
      <c r="C249" s="32" t="s">
        <v>1038</v>
      </c>
      <c r="D249" s="32" t="str">
        <f t="shared" si="3"/>
        <v>Bioseguridad - Bs - - -   8833</v>
      </c>
    </row>
    <row r="250" spans="1:4" x14ac:dyDescent="0.2">
      <c r="A250" s="32" t="s">
        <v>543</v>
      </c>
      <c r="B250" s="32" t="s">
        <v>542</v>
      </c>
      <c r="C250" s="32" t="s">
        <v>1038</v>
      </c>
      <c r="D250" s="32" t="str">
        <f t="shared" si="3"/>
        <v>Compensacion entre cuentas - - -   9002</v>
      </c>
    </row>
    <row r="251" spans="1:4" x14ac:dyDescent="0.2">
      <c r="A251" s="32" t="s">
        <v>541</v>
      </c>
      <c r="B251" s="32" t="s">
        <v>540</v>
      </c>
      <c r="C251" s="32" t="s">
        <v>1038</v>
      </c>
      <c r="D251" s="32" t="str">
        <f t="shared" si="3"/>
        <v>Informatica WEB - - -   9501</v>
      </c>
    </row>
    <row r="252" spans="1:4" x14ac:dyDescent="0.2">
      <c r="A252" s="32" t="s">
        <v>539</v>
      </c>
      <c r="B252" s="32" t="s">
        <v>538</v>
      </c>
      <c r="C252" s="32" t="s">
        <v>1038</v>
      </c>
      <c r="D252" s="32" t="str">
        <f t="shared" si="3"/>
        <v>Reuniones Propias - - -   9503</v>
      </c>
    </row>
    <row r="253" spans="1:4" x14ac:dyDescent="0.2">
      <c r="A253" s="32" t="s">
        <v>537</v>
      </c>
      <c r="B253" s="32" t="s">
        <v>536</v>
      </c>
      <c r="C253" s="32" t="s">
        <v>1038</v>
      </c>
      <c r="D253" s="32" t="str">
        <f t="shared" si="3"/>
        <v>Participacion en Expo. Bienes - - -   9506</v>
      </c>
    </row>
    <row r="254" spans="1:4" x14ac:dyDescent="0.2">
      <c r="A254" s="32" t="s">
        <v>535</v>
      </c>
      <c r="B254" s="32" t="s">
        <v>534</v>
      </c>
      <c r="C254" s="32" t="s">
        <v>1038</v>
      </c>
      <c r="D254" s="32" t="str">
        <f t="shared" si="3"/>
        <v>Gtos de exportacion - Honorari - - -   9606</v>
      </c>
    </row>
    <row r="255" spans="1:4" x14ac:dyDescent="0.2">
      <c r="A255" s="32" t="s">
        <v>533</v>
      </c>
      <c r="B255" s="32" t="s">
        <v>532</v>
      </c>
      <c r="C255" s="32" t="s">
        <v>1038</v>
      </c>
      <c r="D255" s="32" t="str">
        <f t="shared" si="3"/>
        <v>Personal Temporario Ganado - - -   9831</v>
      </c>
    </row>
    <row r="256" spans="1:4" x14ac:dyDescent="0.2">
      <c r="A256" s="32" t="s">
        <v>531</v>
      </c>
      <c r="B256" s="32" t="s">
        <v>530</v>
      </c>
      <c r="C256" s="32" t="s">
        <v>1038</v>
      </c>
      <c r="D256" s="32" t="str">
        <f t="shared" si="3"/>
        <v>Vigilancia - Ganado - - -   9832</v>
      </c>
    </row>
    <row r="257" spans="1:4" x14ac:dyDescent="0.2">
      <c r="A257" s="32" t="s">
        <v>529</v>
      </c>
      <c r="B257" s="32" t="s">
        <v>528</v>
      </c>
      <c r="C257" s="32" t="s">
        <v>1038</v>
      </c>
      <c r="D257" s="32" t="str">
        <f t="shared" si="3"/>
        <v>Bioseguridad - serv - - -   9833</v>
      </c>
    </row>
    <row r="258" spans="1:4" x14ac:dyDescent="0.2">
      <c r="A258" s="32" t="s">
        <v>527</v>
      </c>
      <c r="B258" s="32" t="s">
        <v>526</v>
      </c>
      <c r="C258" s="32" t="s">
        <v>1038</v>
      </c>
      <c r="D258" s="32" t="str">
        <f t="shared" si="3"/>
        <v>MODIF AREA BRUCELOS - ENV-MICR - - -   9991</v>
      </c>
    </row>
    <row r="259" spans="1:4" x14ac:dyDescent="0.2">
      <c r="A259" s="32" t="s">
        <v>525</v>
      </c>
      <c r="B259" s="32" t="s">
        <v>524</v>
      </c>
      <c r="C259" s="32" t="s">
        <v>1038</v>
      </c>
      <c r="D259" s="32" t="str">
        <f t="shared" ref="D259:D265" si="4">CONCATENATE(B259,C259,A259)</f>
        <v>AUTOCLAVE-PASSTHRU - CTR DE CA - - -   9992</v>
      </c>
    </row>
    <row r="260" spans="1:4" x14ac:dyDescent="0.2">
      <c r="A260" s="32" t="s">
        <v>523</v>
      </c>
      <c r="B260" s="32" t="s">
        <v>522</v>
      </c>
      <c r="C260" s="32" t="s">
        <v>1038</v>
      </c>
      <c r="D260" s="32" t="str">
        <f t="shared" si="4"/>
        <v>Servicios Profesionales - no u - - -   9993</v>
      </c>
    </row>
    <row r="261" spans="1:4" x14ac:dyDescent="0.2">
      <c r="A261" s="32" t="s">
        <v>521</v>
      </c>
      <c r="B261" s="32" t="s">
        <v>520</v>
      </c>
      <c r="C261" s="32" t="s">
        <v>1038</v>
      </c>
      <c r="D261" s="32" t="str">
        <f t="shared" si="4"/>
        <v>EXPERIENCIA EN PRODUCTOS - no - - -   9994</v>
      </c>
    </row>
    <row r="262" spans="1:4" x14ac:dyDescent="0.2">
      <c r="A262" s="32" t="s">
        <v>519</v>
      </c>
      <c r="B262" s="32" t="s">
        <v>518</v>
      </c>
      <c r="C262" s="32" t="s">
        <v>1038</v>
      </c>
      <c r="D262" s="32" t="str">
        <f t="shared" si="4"/>
        <v>IVA PERDIDA - - -   9997</v>
      </c>
    </row>
    <row r="263" spans="1:4" x14ac:dyDescent="0.2">
      <c r="A263" s="32" t="s">
        <v>517</v>
      </c>
      <c r="B263" s="32" t="s">
        <v>516</v>
      </c>
      <c r="C263" s="32" t="s">
        <v>1038</v>
      </c>
      <c r="D263" s="32" t="str">
        <f t="shared" si="4"/>
        <v>Amortizaciones - - -   9998</v>
      </c>
    </row>
    <row r="264" spans="1:4" x14ac:dyDescent="0.2">
      <c r="A264" s="32" t="s">
        <v>515</v>
      </c>
      <c r="B264" s="33" t="s">
        <v>514</v>
      </c>
      <c r="C264" s="32" t="s">
        <v>1038</v>
      </c>
      <c r="D264" s="32" t="str">
        <f t="shared" si="4"/>
        <v>Canje de Valores - - -   9999</v>
      </c>
    </row>
    <row r="265" spans="1:4" x14ac:dyDescent="0.2">
      <c r="A265" s="32" t="s">
        <v>513</v>
      </c>
      <c r="B265" s="32" t="s">
        <v>512</v>
      </c>
      <c r="C265" s="32" t="s">
        <v>1038</v>
      </c>
      <c r="D265" s="32" t="str">
        <f t="shared" si="4"/>
        <v>FUSION - - -  99999</v>
      </c>
    </row>
  </sheetData>
  <sheetProtection password="C6EA" sheet="1" formatCells="0" formatColumns="0" formatRows="0" insertColumns="0" insertRows="0" insertHyperlinks="0" deleteColumns="0" deleteRows="0" sort="0" autoFilter="0" pivotTables="0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0" sqref="F20"/>
    </sheetView>
  </sheetViews>
  <sheetFormatPr baseColWidth="10" defaultRowHeight="12" x14ac:dyDescent="0.2"/>
  <cols>
    <col min="6" max="6" width="22.5703125" customWidth="1"/>
    <col min="7" max="7" width="18.85546875" customWidth="1"/>
  </cols>
  <sheetData>
    <row r="1" spans="1:7" ht="21" thickBot="1" x14ac:dyDescent="0.25">
      <c r="A1" s="221" t="s">
        <v>28</v>
      </c>
      <c r="B1" s="222"/>
      <c r="C1" s="222"/>
      <c r="D1" s="222"/>
      <c r="E1" s="222"/>
      <c r="F1" s="222"/>
      <c r="G1" s="223"/>
    </row>
    <row r="2" spans="1:7" ht="14.25" x14ac:dyDescent="0.2">
      <c r="A2" s="11"/>
      <c r="B2" s="11"/>
    </row>
    <row r="3" spans="1:7" ht="15" x14ac:dyDescent="0.2">
      <c r="A3" s="218" t="s">
        <v>258</v>
      </c>
      <c r="B3" s="219"/>
      <c r="C3" s="220"/>
      <c r="D3" s="226" t="s">
        <v>1074</v>
      </c>
      <c r="E3" s="227"/>
      <c r="F3" s="37" t="str">
        <f>VLOOKUP(D3,Datos!H33:I42,2,0)</f>
        <v>Dolar Canadiense</v>
      </c>
    </row>
    <row r="4" spans="1:7" ht="14.25" x14ac:dyDescent="0.2">
      <c r="A4" s="11"/>
      <c r="B4" s="11"/>
    </row>
    <row r="5" spans="1:7" ht="12.75" x14ac:dyDescent="0.2">
      <c r="A5" s="218" t="s">
        <v>276</v>
      </c>
      <c r="B5" s="219"/>
      <c r="C5" s="220"/>
      <c r="D5" s="224"/>
      <c r="E5" s="228"/>
      <c r="F5" s="225"/>
    </row>
    <row r="6" spans="1:7" ht="14.25" x14ac:dyDescent="0.2">
      <c r="A6" s="11"/>
      <c r="B6" s="11"/>
    </row>
    <row r="7" spans="1:7" ht="15" x14ac:dyDescent="0.2">
      <c r="A7" s="11"/>
      <c r="B7" s="218" t="s">
        <v>510</v>
      </c>
      <c r="C7" s="219"/>
      <c r="D7" s="220"/>
      <c r="E7" s="226" t="s">
        <v>1653</v>
      </c>
      <c r="F7" s="229"/>
      <c r="G7" s="227"/>
    </row>
    <row r="8" spans="1:7" ht="14.25" x14ac:dyDescent="0.2">
      <c r="A8" s="11"/>
      <c r="G8" s="10"/>
    </row>
    <row r="9" spans="1:7" ht="15" x14ac:dyDescent="0.2">
      <c r="A9" s="11"/>
      <c r="B9" s="218" t="s">
        <v>1643</v>
      </c>
      <c r="C9" s="219"/>
      <c r="D9" s="220"/>
      <c r="E9" s="37">
        <v>40007</v>
      </c>
      <c r="F9" s="230" t="str">
        <f>VLOOKUP(E9,CC!A1:B90,2,0)</f>
        <v>Auditoria</v>
      </c>
      <c r="G9" s="231"/>
    </row>
    <row r="10" spans="1:7" ht="14.25" x14ac:dyDescent="0.2">
      <c r="A10" s="11"/>
      <c r="G10" s="10"/>
    </row>
    <row r="11" spans="1:7" ht="14.25" x14ac:dyDescent="0.2">
      <c r="A11" s="11"/>
      <c r="B11" s="218" t="s">
        <v>200</v>
      </c>
      <c r="C11" s="219"/>
      <c r="D11" s="220"/>
      <c r="E11" s="224" t="s">
        <v>1644</v>
      </c>
      <c r="F11" s="225"/>
    </row>
    <row r="14" spans="1:7" ht="12.75" thickBot="1" x14ac:dyDescent="0.25"/>
    <row r="15" spans="1:7" x14ac:dyDescent="0.2">
      <c r="B15" s="203" t="s">
        <v>1049</v>
      </c>
      <c r="C15" s="204"/>
      <c r="D15" s="205"/>
    </row>
    <row r="16" spans="1:7" ht="12.75" thickBot="1" x14ac:dyDescent="0.25">
      <c r="B16" s="206"/>
      <c r="C16" s="207"/>
      <c r="D16" s="208"/>
    </row>
    <row r="17" spans="2:4" x14ac:dyDescent="0.2">
      <c r="B17" s="44" t="s">
        <v>35</v>
      </c>
      <c r="C17" s="43"/>
      <c r="D17" s="45"/>
    </row>
    <row r="18" spans="2:4" x14ac:dyDescent="0.2">
      <c r="B18" s="44"/>
      <c r="C18" s="43"/>
      <c r="D18" s="45"/>
    </row>
    <row r="19" spans="2:4" x14ac:dyDescent="0.2">
      <c r="B19" s="212"/>
      <c r="C19" s="213"/>
      <c r="D19" s="214"/>
    </row>
    <row r="20" spans="2:4" x14ac:dyDescent="0.2">
      <c r="B20" s="209" t="s">
        <v>1048</v>
      </c>
      <c r="C20" s="210"/>
      <c r="D20" s="211"/>
    </row>
    <row r="21" spans="2:4" ht="12.75" thickBot="1" x14ac:dyDescent="0.25">
      <c r="B21" s="215"/>
      <c r="C21" s="216"/>
      <c r="D21" s="217"/>
    </row>
  </sheetData>
  <sheetProtection password="DB57" sheet="1" formatCells="0" formatColumns="0" formatRows="0" insertColumns="0" insertRows="0" insertHyperlinks="0" deleteColumns="0" deleteRows="0" sort="0" autoFilter="0" pivotTables="0"/>
  <protectedRanges>
    <protectedRange password="DB57" sqref="B11:F11 B7:G7 B9:F9" name="Cuentas a pagar"/>
    <protectedRange password="82F1" sqref="A1:F1 A3:F3 A5:F5" name="Compras"/>
  </protectedRanges>
  <mergeCells count="15">
    <mergeCell ref="A1:G1"/>
    <mergeCell ref="E11:F11"/>
    <mergeCell ref="A3:C3"/>
    <mergeCell ref="D3:E3"/>
    <mergeCell ref="A5:C5"/>
    <mergeCell ref="D5:F5"/>
    <mergeCell ref="B7:D7"/>
    <mergeCell ref="E7:G7"/>
    <mergeCell ref="B9:D9"/>
    <mergeCell ref="F9:G9"/>
    <mergeCell ref="B15:D16"/>
    <mergeCell ref="B20:D20"/>
    <mergeCell ref="B19:D19"/>
    <mergeCell ref="B21:D21"/>
    <mergeCell ref="B11:D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Imputaciones!$D$2:$D$265</xm:f>
          </x14:formula1>
          <xm:sqref>E7:G7</xm:sqref>
        </x14:dataValidation>
        <x14:dataValidation type="list" allowBlank="1" showInputMessage="1" showErrorMessage="1">
          <x14:formula1>
            <xm:f>Datos!$H$33:$H$42</xm:f>
          </x14:formula1>
          <xm:sqref>D3:E3</xm:sqref>
        </x14:dataValidation>
        <x14:dataValidation type="list" allowBlank="1" showInputMessage="1" showErrorMessage="1">
          <x14:formula1>
            <xm:f>CC!$A$2:$A$90</xm:f>
          </x14:formula1>
          <xm:sqref>E9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workbookViewId="0">
      <pane ySplit="1" topLeftCell="A2" activePane="bottomLeft" state="frozen"/>
      <selection pane="bottomLeft" activeCell="A12" sqref="A12"/>
    </sheetView>
  </sheetViews>
  <sheetFormatPr baseColWidth="10" defaultRowHeight="20.25" x14ac:dyDescent="0.3"/>
  <cols>
    <col min="1" max="1" width="8" style="32" bestFit="1" customWidth="1"/>
    <col min="2" max="2" width="3.85546875" style="32" bestFit="1" customWidth="1"/>
    <col min="3" max="3" width="37" style="32" bestFit="1" customWidth="1"/>
    <col min="4" max="4" width="11.42578125" style="32"/>
    <col min="5" max="5" width="36" style="46" bestFit="1" customWidth="1"/>
    <col min="6" max="16384" width="11.42578125" style="32"/>
  </cols>
  <sheetData>
    <row r="1" spans="1:5" x14ac:dyDescent="0.3">
      <c r="A1" s="32" t="s">
        <v>1279</v>
      </c>
      <c r="C1" s="32" t="s">
        <v>1278</v>
      </c>
    </row>
    <row r="2" spans="1:5" x14ac:dyDescent="0.3">
      <c r="A2" s="32" t="s">
        <v>1277</v>
      </c>
      <c r="B2" s="32" t="s">
        <v>1280</v>
      </c>
      <c r="C2" s="32" t="s">
        <v>1276</v>
      </c>
      <c r="E2" s="46" t="s">
        <v>1281</v>
      </c>
    </row>
    <row r="3" spans="1:5" x14ac:dyDescent="0.3">
      <c r="A3" s="32" t="s">
        <v>1275</v>
      </c>
      <c r="B3" s="32" t="s">
        <v>1280</v>
      </c>
      <c r="C3" s="32" t="s">
        <v>1274</v>
      </c>
      <c r="E3" s="46" t="s">
        <v>1282</v>
      </c>
    </row>
    <row r="4" spans="1:5" x14ac:dyDescent="0.3">
      <c r="A4" s="32" t="s">
        <v>1273</v>
      </c>
      <c r="B4" s="32" t="s">
        <v>1280</v>
      </c>
      <c r="C4" s="32" t="s">
        <v>1272</v>
      </c>
      <c r="E4" s="46" t="s">
        <v>1283</v>
      </c>
    </row>
    <row r="5" spans="1:5" x14ac:dyDescent="0.3">
      <c r="A5" s="32" t="s">
        <v>1271</v>
      </c>
      <c r="B5" s="32" t="s">
        <v>1280</v>
      </c>
      <c r="C5" s="32" t="s">
        <v>138</v>
      </c>
      <c r="E5" s="46" t="s">
        <v>1284</v>
      </c>
    </row>
    <row r="6" spans="1:5" x14ac:dyDescent="0.3">
      <c r="A6" s="32" t="s">
        <v>1270</v>
      </c>
      <c r="B6" s="32" t="s">
        <v>1280</v>
      </c>
      <c r="C6" s="32" t="s">
        <v>1269</v>
      </c>
      <c r="E6" s="46" t="s">
        <v>1285</v>
      </c>
    </row>
    <row r="7" spans="1:5" x14ac:dyDescent="0.3">
      <c r="A7" s="32" t="s">
        <v>1268</v>
      </c>
      <c r="B7" s="32" t="s">
        <v>1280</v>
      </c>
      <c r="C7" s="32" t="s">
        <v>1267</v>
      </c>
      <c r="E7" s="46" t="s">
        <v>1286</v>
      </c>
    </row>
    <row r="8" spans="1:5" x14ac:dyDescent="0.3">
      <c r="A8" s="32" t="s">
        <v>1035</v>
      </c>
      <c r="B8" s="32" t="s">
        <v>1280</v>
      </c>
      <c r="C8" s="32" t="s">
        <v>1034</v>
      </c>
      <c r="E8" s="46" t="s">
        <v>1287</v>
      </c>
    </row>
    <row r="9" spans="1:5" x14ac:dyDescent="0.3">
      <c r="A9" s="32" t="s">
        <v>1033</v>
      </c>
      <c r="B9" s="32" t="s">
        <v>1280</v>
      </c>
      <c r="C9" s="32" t="s">
        <v>1032</v>
      </c>
      <c r="E9" s="46" t="s">
        <v>1288</v>
      </c>
    </row>
    <row r="10" spans="1:5" x14ac:dyDescent="0.3">
      <c r="A10" s="32" t="s">
        <v>1031</v>
      </c>
      <c r="B10" s="32" t="s">
        <v>1280</v>
      </c>
      <c r="C10" s="32" t="s">
        <v>1030</v>
      </c>
      <c r="E10" s="46" t="s">
        <v>1289</v>
      </c>
    </row>
    <row r="11" spans="1:5" x14ac:dyDescent="0.3">
      <c r="A11" s="32" t="s">
        <v>1029</v>
      </c>
      <c r="B11" s="32" t="s">
        <v>1280</v>
      </c>
      <c r="C11" s="32" t="s">
        <v>1028</v>
      </c>
      <c r="E11" s="46" t="s">
        <v>1290</v>
      </c>
    </row>
    <row r="12" spans="1:5" x14ac:dyDescent="0.3">
      <c r="A12" s="32" t="s">
        <v>1027</v>
      </c>
      <c r="B12" s="32" t="s">
        <v>1280</v>
      </c>
      <c r="C12" s="32" t="s">
        <v>1026</v>
      </c>
      <c r="E12" s="46" t="s">
        <v>1291</v>
      </c>
    </row>
    <row r="13" spans="1:5" x14ac:dyDescent="0.3">
      <c r="A13" s="32" t="s">
        <v>1025</v>
      </c>
      <c r="B13" s="32" t="s">
        <v>1280</v>
      </c>
      <c r="C13" s="32" t="s">
        <v>1024</v>
      </c>
      <c r="E13" s="46" t="s">
        <v>1292</v>
      </c>
    </row>
    <row r="14" spans="1:5" x14ac:dyDescent="0.3">
      <c r="A14" s="32" t="s">
        <v>1023</v>
      </c>
      <c r="B14" s="32" t="s">
        <v>1280</v>
      </c>
      <c r="C14" s="32" t="s">
        <v>1022</v>
      </c>
      <c r="E14" s="46" t="s">
        <v>1293</v>
      </c>
    </row>
    <row r="15" spans="1:5" x14ac:dyDescent="0.3">
      <c r="A15" s="32" t="s">
        <v>1021</v>
      </c>
      <c r="B15" s="32" t="s">
        <v>1280</v>
      </c>
      <c r="C15" s="32" t="s">
        <v>1020</v>
      </c>
      <c r="E15" s="46" t="s">
        <v>1294</v>
      </c>
    </row>
    <row r="16" spans="1:5" x14ac:dyDescent="0.3">
      <c r="A16" s="32" t="s">
        <v>1019</v>
      </c>
      <c r="B16" s="32" t="s">
        <v>1280</v>
      </c>
      <c r="C16" s="32" t="s">
        <v>1018</v>
      </c>
      <c r="E16" s="46" t="s">
        <v>1295</v>
      </c>
    </row>
    <row r="17" spans="1:5" x14ac:dyDescent="0.3">
      <c r="A17" s="32" t="s">
        <v>1017</v>
      </c>
      <c r="B17" s="32" t="s">
        <v>1280</v>
      </c>
      <c r="C17" s="32" t="s">
        <v>1016</v>
      </c>
      <c r="E17" s="46" t="s">
        <v>1296</v>
      </c>
    </row>
    <row r="18" spans="1:5" x14ac:dyDescent="0.3">
      <c r="A18" s="32" t="s">
        <v>1015</v>
      </c>
      <c r="B18" s="32" t="s">
        <v>1280</v>
      </c>
      <c r="C18" s="32" t="s">
        <v>1014</v>
      </c>
      <c r="E18" s="46" t="s">
        <v>1297</v>
      </c>
    </row>
    <row r="19" spans="1:5" x14ac:dyDescent="0.3">
      <c r="A19" s="32" t="s">
        <v>1266</v>
      </c>
      <c r="B19" s="32" t="s">
        <v>1280</v>
      </c>
      <c r="C19" s="32" t="s">
        <v>1265</v>
      </c>
      <c r="E19" s="46" t="s">
        <v>1298</v>
      </c>
    </row>
    <row r="20" spans="1:5" x14ac:dyDescent="0.3">
      <c r="A20" s="32" t="s">
        <v>1264</v>
      </c>
      <c r="B20" s="32" t="s">
        <v>1280</v>
      </c>
      <c r="C20" s="32" t="s">
        <v>1263</v>
      </c>
      <c r="E20" s="46" t="s">
        <v>1299</v>
      </c>
    </row>
    <row r="21" spans="1:5" x14ac:dyDescent="0.3">
      <c r="A21" s="32" t="s">
        <v>1013</v>
      </c>
      <c r="B21" s="32" t="s">
        <v>1280</v>
      </c>
      <c r="C21" s="32" t="s">
        <v>1012</v>
      </c>
      <c r="E21" s="46" t="s">
        <v>1300</v>
      </c>
    </row>
    <row r="22" spans="1:5" x14ac:dyDescent="0.3">
      <c r="A22" s="32" t="s">
        <v>1262</v>
      </c>
      <c r="B22" s="32" t="s">
        <v>1280</v>
      </c>
      <c r="C22" s="32" t="s">
        <v>1261</v>
      </c>
      <c r="E22" s="46" t="s">
        <v>1301</v>
      </c>
    </row>
    <row r="23" spans="1:5" x14ac:dyDescent="0.3">
      <c r="A23" s="32" t="s">
        <v>1260</v>
      </c>
      <c r="B23" s="32" t="s">
        <v>1280</v>
      </c>
      <c r="C23" s="32" t="s">
        <v>1259</v>
      </c>
      <c r="E23" s="46" t="s">
        <v>1302</v>
      </c>
    </row>
    <row r="24" spans="1:5" x14ac:dyDescent="0.3">
      <c r="A24" s="32" t="s">
        <v>1258</v>
      </c>
      <c r="B24" s="32" t="s">
        <v>1280</v>
      </c>
      <c r="C24" s="32" t="s">
        <v>1257</v>
      </c>
      <c r="E24" s="46" t="s">
        <v>1303</v>
      </c>
    </row>
    <row r="25" spans="1:5" x14ac:dyDescent="0.3">
      <c r="A25" s="32" t="s">
        <v>1256</v>
      </c>
      <c r="B25" s="32" t="s">
        <v>1280</v>
      </c>
      <c r="C25" s="32" t="s">
        <v>1255</v>
      </c>
      <c r="E25" s="46" t="s">
        <v>1304</v>
      </c>
    </row>
    <row r="26" spans="1:5" x14ac:dyDescent="0.3">
      <c r="A26" s="32" t="s">
        <v>1254</v>
      </c>
      <c r="B26" s="32" t="s">
        <v>1280</v>
      </c>
      <c r="C26" s="32" t="s">
        <v>1253</v>
      </c>
      <c r="E26" s="46" t="s">
        <v>1305</v>
      </c>
    </row>
    <row r="27" spans="1:5" x14ac:dyDescent="0.3">
      <c r="A27" s="32" t="s">
        <v>1252</v>
      </c>
      <c r="B27" s="32" t="s">
        <v>1280</v>
      </c>
      <c r="C27" s="32" t="s">
        <v>1251</v>
      </c>
      <c r="E27" s="46" t="s">
        <v>1306</v>
      </c>
    </row>
    <row r="28" spans="1:5" x14ac:dyDescent="0.3">
      <c r="A28" s="32" t="s">
        <v>1250</v>
      </c>
      <c r="B28" s="32" t="s">
        <v>1280</v>
      </c>
      <c r="C28" s="32" t="s">
        <v>1249</v>
      </c>
      <c r="E28" s="46" t="s">
        <v>1307</v>
      </c>
    </row>
    <row r="29" spans="1:5" x14ac:dyDescent="0.3">
      <c r="A29" s="32" t="s">
        <v>1248</v>
      </c>
      <c r="B29" s="32" t="s">
        <v>1280</v>
      </c>
      <c r="C29" s="32" t="s">
        <v>1247</v>
      </c>
      <c r="E29" s="46" t="s">
        <v>1308</v>
      </c>
    </row>
    <row r="30" spans="1:5" x14ac:dyDescent="0.3">
      <c r="A30" s="32" t="s">
        <v>1246</v>
      </c>
      <c r="B30" s="32" t="s">
        <v>1280</v>
      </c>
      <c r="C30" s="32" t="s">
        <v>1245</v>
      </c>
      <c r="E30" s="46" t="s">
        <v>1309</v>
      </c>
    </row>
    <row r="31" spans="1:5" x14ac:dyDescent="0.3">
      <c r="A31" s="32" t="s">
        <v>1244</v>
      </c>
      <c r="B31" s="32" t="s">
        <v>1280</v>
      </c>
      <c r="C31" s="32" t="s">
        <v>1243</v>
      </c>
      <c r="E31" s="46" t="s">
        <v>1310</v>
      </c>
    </row>
    <row r="32" spans="1:5" x14ac:dyDescent="0.3">
      <c r="A32" s="32" t="s">
        <v>1242</v>
      </c>
      <c r="B32" s="32" t="s">
        <v>1280</v>
      </c>
      <c r="C32" s="32" t="s">
        <v>1241</v>
      </c>
      <c r="E32" s="46" t="s">
        <v>1311</v>
      </c>
    </row>
    <row r="33" spans="1:5" x14ac:dyDescent="0.3">
      <c r="A33" s="32" t="s">
        <v>1240</v>
      </c>
      <c r="B33" s="32" t="s">
        <v>1280</v>
      </c>
      <c r="C33" s="32" t="s">
        <v>1239</v>
      </c>
      <c r="E33" s="46" t="s">
        <v>1312</v>
      </c>
    </row>
    <row r="34" spans="1:5" x14ac:dyDescent="0.3">
      <c r="A34" s="32" t="s">
        <v>1238</v>
      </c>
      <c r="B34" s="32" t="s">
        <v>1280</v>
      </c>
      <c r="C34" s="32" t="s">
        <v>1237</v>
      </c>
      <c r="E34" s="46" t="s">
        <v>1313</v>
      </c>
    </row>
    <row r="35" spans="1:5" x14ac:dyDescent="0.3">
      <c r="A35" s="32" t="s">
        <v>1236</v>
      </c>
      <c r="B35" s="32" t="s">
        <v>1280</v>
      </c>
      <c r="C35" s="32" t="s">
        <v>1235</v>
      </c>
      <c r="E35" s="46" t="s">
        <v>1314</v>
      </c>
    </row>
    <row r="36" spans="1:5" x14ac:dyDescent="0.3">
      <c r="A36" s="32" t="s">
        <v>1234</v>
      </c>
      <c r="B36" s="32" t="s">
        <v>1280</v>
      </c>
      <c r="C36" s="32" t="s">
        <v>1233</v>
      </c>
      <c r="E36" s="46" t="s">
        <v>1315</v>
      </c>
    </row>
    <row r="37" spans="1:5" x14ac:dyDescent="0.3">
      <c r="A37" s="32" t="s">
        <v>1232</v>
      </c>
      <c r="B37" s="32" t="s">
        <v>1280</v>
      </c>
      <c r="C37" s="32" t="s">
        <v>1231</v>
      </c>
      <c r="E37" s="46" t="s">
        <v>1316</v>
      </c>
    </row>
    <row r="38" spans="1:5" x14ac:dyDescent="0.3">
      <c r="A38" s="32" t="s">
        <v>1230</v>
      </c>
      <c r="B38" s="32" t="s">
        <v>1280</v>
      </c>
      <c r="C38" s="32" t="s">
        <v>1229</v>
      </c>
      <c r="E38" s="46" t="s">
        <v>1317</v>
      </c>
    </row>
    <row r="39" spans="1:5" x14ac:dyDescent="0.3">
      <c r="A39" s="32" t="s">
        <v>1228</v>
      </c>
      <c r="B39" s="32" t="s">
        <v>1280</v>
      </c>
      <c r="C39" s="32" t="s">
        <v>1227</v>
      </c>
      <c r="E39" s="46" t="s">
        <v>1318</v>
      </c>
    </row>
    <row r="40" spans="1:5" x14ac:dyDescent="0.3">
      <c r="A40" s="32" t="s">
        <v>1226</v>
      </c>
      <c r="B40" s="32" t="s">
        <v>1280</v>
      </c>
      <c r="C40" s="32" t="s">
        <v>1225</v>
      </c>
      <c r="E40" s="46" t="s">
        <v>1319</v>
      </c>
    </row>
    <row r="41" spans="1:5" x14ac:dyDescent="0.3">
      <c r="A41" s="32" t="s">
        <v>1224</v>
      </c>
      <c r="B41" s="32" t="s">
        <v>1280</v>
      </c>
      <c r="C41" s="32" t="s">
        <v>1223</v>
      </c>
      <c r="E41" s="46" t="s">
        <v>1320</v>
      </c>
    </row>
    <row r="42" spans="1:5" x14ac:dyDescent="0.3">
      <c r="A42" s="32" t="s">
        <v>1222</v>
      </c>
      <c r="B42" s="32" t="s">
        <v>1280</v>
      </c>
      <c r="C42" s="32" t="s">
        <v>1221</v>
      </c>
      <c r="E42" s="46" t="s">
        <v>1321</v>
      </c>
    </row>
    <row r="43" spans="1:5" x14ac:dyDescent="0.3">
      <c r="A43" s="32" t="s">
        <v>1220</v>
      </c>
      <c r="B43" s="32" t="s">
        <v>1280</v>
      </c>
      <c r="C43" s="32" t="s">
        <v>1219</v>
      </c>
      <c r="E43" s="46" t="s">
        <v>1322</v>
      </c>
    </row>
    <row r="44" spans="1:5" x14ac:dyDescent="0.3">
      <c r="A44" s="32" t="s">
        <v>1218</v>
      </c>
      <c r="B44" s="32" t="s">
        <v>1280</v>
      </c>
      <c r="C44" s="32" t="s">
        <v>1217</v>
      </c>
      <c r="E44" s="46" t="s">
        <v>1323</v>
      </c>
    </row>
    <row r="45" spans="1:5" x14ac:dyDescent="0.3">
      <c r="A45" s="32" t="s">
        <v>1216</v>
      </c>
      <c r="B45" s="32" t="s">
        <v>1280</v>
      </c>
      <c r="C45" s="32" t="s">
        <v>1215</v>
      </c>
      <c r="E45" s="46" t="s">
        <v>1324</v>
      </c>
    </row>
    <row r="46" spans="1:5" x14ac:dyDescent="0.3">
      <c r="A46" s="32" t="s">
        <v>1214</v>
      </c>
      <c r="B46" s="32" t="s">
        <v>1280</v>
      </c>
      <c r="C46" s="32" t="s">
        <v>1213</v>
      </c>
      <c r="E46" s="46" t="s">
        <v>1325</v>
      </c>
    </row>
    <row r="47" spans="1:5" x14ac:dyDescent="0.3">
      <c r="A47" s="32" t="s">
        <v>1212</v>
      </c>
      <c r="B47" s="32" t="s">
        <v>1280</v>
      </c>
      <c r="C47" s="32" t="s">
        <v>1211</v>
      </c>
      <c r="E47" s="46" t="s">
        <v>1326</v>
      </c>
    </row>
    <row r="48" spans="1:5" x14ac:dyDescent="0.3">
      <c r="A48" s="32" t="s">
        <v>1210</v>
      </c>
      <c r="B48" s="32" t="s">
        <v>1280</v>
      </c>
      <c r="C48" s="32" t="s">
        <v>1209</v>
      </c>
      <c r="E48" s="46" t="s">
        <v>1327</v>
      </c>
    </row>
    <row r="49" spans="1:5" x14ac:dyDescent="0.3">
      <c r="A49" s="32" t="s">
        <v>1208</v>
      </c>
      <c r="B49" s="32" t="s">
        <v>1280</v>
      </c>
      <c r="C49" s="32" t="s">
        <v>1207</v>
      </c>
      <c r="E49" s="46" t="s">
        <v>1328</v>
      </c>
    </row>
    <row r="50" spans="1:5" x14ac:dyDescent="0.3">
      <c r="A50" s="32" t="s">
        <v>1206</v>
      </c>
      <c r="B50" s="32" t="s">
        <v>1280</v>
      </c>
      <c r="C50" s="32" t="s">
        <v>1205</v>
      </c>
      <c r="E50" s="46" t="s">
        <v>1329</v>
      </c>
    </row>
    <row r="51" spans="1:5" x14ac:dyDescent="0.3">
      <c r="A51" s="32" t="s">
        <v>1204</v>
      </c>
      <c r="B51" s="32" t="s">
        <v>1280</v>
      </c>
      <c r="C51" s="32" t="s">
        <v>1203</v>
      </c>
      <c r="E51" s="46" t="s">
        <v>1330</v>
      </c>
    </row>
    <row r="52" spans="1:5" x14ac:dyDescent="0.3">
      <c r="A52" s="32" t="s">
        <v>1202</v>
      </c>
      <c r="B52" s="32" t="s">
        <v>1280</v>
      </c>
      <c r="C52" s="32" t="s">
        <v>1201</v>
      </c>
      <c r="E52" s="46" t="s">
        <v>1331</v>
      </c>
    </row>
    <row r="53" spans="1:5" x14ac:dyDescent="0.3">
      <c r="A53" s="32" t="s">
        <v>1200</v>
      </c>
      <c r="B53" s="32" t="s">
        <v>1280</v>
      </c>
      <c r="C53" s="32" t="s">
        <v>1199</v>
      </c>
      <c r="E53" s="46" t="s">
        <v>1332</v>
      </c>
    </row>
    <row r="54" spans="1:5" x14ac:dyDescent="0.3">
      <c r="A54" s="32" t="s">
        <v>1198</v>
      </c>
      <c r="B54" s="32" t="s">
        <v>1280</v>
      </c>
      <c r="C54" s="32" t="s">
        <v>1197</v>
      </c>
      <c r="E54" s="46" t="s">
        <v>1333</v>
      </c>
    </row>
    <row r="55" spans="1:5" x14ac:dyDescent="0.3">
      <c r="A55" s="32" t="s">
        <v>1196</v>
      </c>
      <c r="B55" s="32" t="s">
        <v>1280</v>
      </c>
      <c r="C55" s="32" t="s">
        <v>1195</v>
      </c>
      <c r="E55" s="46" t="s">
        <v>1334</v>
      </c>
    </row>
    <row r="56" spans="1:5" x14ac:dyDescent="0.3">
      <c r="A56" s="32" t="s">
        <v>1194</v>
      </c>
      <c r="B56" s="32" t="s">
        <v>1280</v>
      </c>
      <c r="C56" s="32" t="s">
        <v>1193</v>
      </c>
      <c r="E56" s="46" t="s">
        <v>1335</v>
      </c>
    </row>
    <row r="57" spans="1:5" x14ac:dyDescent="0.3">
      <c r="A57" s="32" t="s">
        <v>1192</v>
      </c>
      <c r="B57" s="32" t="s">
        <v>1280</v>
      </c>
      <c r="C57" s="32" t="s">
        <v>1191</v>
      </c>
      <c r="E57" s="46" t="s">
        <v>1336</v>
      </c>
    </row>
    <row r="58" spans="1:5" x14ac:dyDescent="0.3">
      <c r="A58" s="32" t="s">
        <v>1190</v>
      </c>
      <c r="B58" s="32" t="s">
        <v>1280</v>
      </c>
      <c r="C58" s="32" t="s">
        <v>1189</v>
      </c>
      <c r="E58" s="46" t="s">
        <v>1337</v>
      </c>
    </row>
    <row r="59" spans="1:5" x14ac:dyDescent="0.3">
      <c r="A59" s="32" t="s">
        <v>1188</v>
      </c>
      <c r="B59" s="32" t="s">
        <v>1280</v>
      </c>
      <c r="C59" s="32" t="s">
        <v>1187</v>
      </c>
      <c r="E59" s="46" t="s">
        <v>1338</v>
      </c>
    </row>
    <row r="60" spans="1:5" x14ac:dyDescent="0.3">
      <c r="A60" s="32" t="s">
        <v>1186</v>
      </c>
      <c r="B60" s="32" t="s">
        <v>1280</v>
      </c>
      <c r="C60" s="32" t="s">
        <v>1185</v>
      </c>
      <c r="E60" s="46" t="s">
        <v>1339</v>
      </c>
    </row>
    <row r="61" spans="1:5" x14ac:dyDescent="0.3">
      <c r="A61" s="32" t="s">
        <v>1184</v>
      </c>
      <c r="B61" s="32" t="s">
        <v>1280</v>
      </c>
      <c r="C61" s="32" t="s">
        <v>1183</v>
      </c>
      <c r="E61" s="46" t="s">
        <v>1340</v>
      </c>
    </row>
    <row r="62" spans="1:5" x14ac:dyDescent="0.3">
      <c r="A62" s="32" t="s">
        <v>1182</v>
      </c>
      <c r="B62" s="32" t="s">
        <v>1280</v>
      </c>
      <c r="C62" s="32" t="s">
        <v>1181</v>
      </c>
      <c r="E62" s="46" t="s">
        <v>1341</v>
      </c>
    </row>
    <row r="63" spans="1:5" x14ac:dyDescent="0.3">
      <c r="A63" s="32" t="s">
        <v>1180</v>
      </c>
      <c r="B63" s="32" t="s">
        <v>1280</v>
      </c>
      <c r="C63" s="32" t="s">
        <v>1179</v>
      </c>
      <c r="E63" s="46" t="s">
        <v>1342</v>
      </c>
    </row>
    <row r="64" spans="1:5" x14ac:dyDescent="0.3">
      <c r="A64" s="32" t="s">
        <v>1178</v>
      </c>
      <c r="B64" s="32" t="s">
        <v>1280</v>
      </c>
      <c r="C64" s="32" t="s">
        <v>1177</v>
      </c>
      <c r="E64" s="46" t="s">
        <v>1343</v>
      </c>
    </row>
    <row r="65" spans="1:5" x14ac:dyDescent="0.3">
      <c r="A65" s="32" t="s">
        <v>1176</v>
      </c>
      <c r="B65" s="32" t="s">
        <v>1280</v>
      </c>
      <c r="C65" s="32" t="s">
        <v>1175</v>
      </c>
      <c r="E65" s="46" t="s">
        <v>1344</v>
      </c>
    </row>
    <row r="66" spans="1:5" x14ac:dyDescent="0.3">
      <c r="A66" s="32" t="s">
        <v>1174</v>
      </c>
      <c r="B66" s="32" t="s">
        <v>1280</v>
      </c>
      <c r="C66" s="32" t="s">
        <v>1173</v>
      </c>
      <c r="E66" s="46" t="s">
        <v>1345</v>
      </c>
    </row>
    <row r="67" spans="1:5" x14ac:dyDescent="0.3">
      <c r="A67" s="32" t="s">
        <v>1172</v>
      </c>
      <c r="B67" s="32" t="s">
        <v>1280</v>
      </c>
      <c r="C67" s="32" t="s">
        <v>1171</v>
      </c>
      <c r="E67" s="46" t="s">
        <v>1346</v>
      </c>
    </row>
    <row r="68" spans="1:5" x14ac:dyDescent="0.3">
      <c r="A68" s="32" t="s">
        <v>1170</v>
      </c>
      <c r="B68" s="32" t="s">
        <v>1280</v>
      </c>
      <c r="C68" s="32" t="s">
        <v>1169</v>
      </c>
      <c r="E68" s="46" t="s">
        <v>1347</v>
      </c>
    </row>
    <row r="69" spans="1:5" x14ac:dyDescent="0.3">
      <c r="A69" s="32" t="s">
        <v>1168</v>
      </c>
      <c r="B69" s="32" t="s">
        <v>1280</v>
      </c>
      <c r="C69" s="32" t="s">
        <v>1167</v>
      </c>
      <c r="E69" s="46" t="s">
        <v>1348</v>
      </c>
    </row>
    <row r="70" spans="1:5" x14ac:dyDescent="0.3">
      <c r="A70" s="32" t="s">
        <v>1166</v>
      </c>
      <c r="B70" s="32" t="s">
        <v>1280</v>
      </c>
      <c r="C70" s="32" t="s">
        <v>1165</v>
      </c>
      <c r="E70" s="46" t="s">
        <v>1349</v>
      </c>
    </row>
    <row r="71" spans="1:5" x14ac:dyDescent="0.3">
      <c r="A71" s="32" t="s">
        <v>1011</v>
      </c>
      <c r="B71" s="32" t="s">
        <v>1280</v>
      </c>
      <c r="C71" s="32" t="s">
        <v>1010</v>
      </c>
      <c r="E71" s="46" t="s">
        <v>1350</v>
      </c>
    </row>
    <row r="72" spans="1:5" x14ac:dyDescent="0.3">
      <c r="A72" s="32" t="s">
        <v>1009</v>
      </c>
      <c r="B72" s="32" t="s">
        <v>1280</v>
      </c>
      <c r="C72" s="32" t="s">
        <v>1008</v>
      </c>
      <c r="E72" s="46" t="s">
        <v>1351</v>
      </c>
    </row>
    <row r="73" spans="1:5" x14ac:dyDescent="0.3">
      <c r="A73" s="32" t="s">
        <v>1007</v>
      </c>
      <c r="B73" s="32" t="s">
        <v>1280</v>
      </c>
      <c r="C73" s="32" t="s">
        <v>1006</v>
      </c>
      <c r="E73" s="46" t="s">
        <v>1352</v>
      </c>
    </row>
    <row r="74" spans="1:5" x14ac:dyDescent="0.3">
      <c r="A74" s="32" t="s">
        <v>1005</v>
      </c>
      <c r="B74" s="32" t="s">
        <v>1280</v>
      </c>
      <c r="C74" s="32" t="s">
        <v>1004</v>
      </c>
      <c r="E74" s="46" t="s">
        <v>1353</v>
      </c>
    </row>
    <row r="75" spans="1:5" x14ac:dyDescent="0.3">
      <c r="A75" s="32" t="s">
        <v>1003</v>
      </c>
      <c r="B75" s="32" t="s">
        <v>1280</v>
      </c>
      <c r="C75" s="32" t="s">
        <v>1002</v>
      </c>
      <c r="E75" s="46" t="s">
        <v>1354</v>
      </c>
    </row>
    <row r="76" spans="1:5" x14ac:dyDescent="0.3">
      <c r="A76" s="32" t="s">
        <v>1001</v>
      </c>
      <c r="B76" s="32" t="s">
        <v>1280</v>
      </c>
      <c r="C76" s="32" t="s">
        <v>1000</v>
      </c>
      <c r="E76" s="46" t="s">
        <v>1355</v>
      </c>
    </row>
    <row r="77" spans="1:5" x14ac:dyDescent="0.3">
      <c r="A77" s="32" t="s">
        <v>999</v>
      </c>
      <c r="B77" s="32" t="s">
        <v>1280</v>
      </c>
      <c r="C77" s="32" t="s">
        <v>998</v>
      </c>
      <c r="E77" s="46" t="s">
        <v>1356</v>
      </c>
    </row>
    <row r="78" spans="1:5" x14ac:dyDescent="0.3">
      <c r="A78" s="32" t="s">
        <v>997</v>
      </c>
      <c r="B78" s="32" t="s">
        <v>1280</v>
      </c>
      <c r="C78" s="32" t="s">
        <v>996</v>
      </c>
      <c r="E78" s="46" t="s">
        <v>1357</v>
      </c>
    </row>
    <row r="79" spans="1:5" x14ac:dyDescent="0.3">
      <c r="A79" s="32" t="s">
        <v>995</v>
      </c>
      <c r="B79" s="32" t="s">
        <v>1280</v>
      </c>
      <c r="C79" s="32" t="s">
        <v>994</v>
      </c>
      <c r="E79" s="46" t="s">
        <v>1358</v>
      </c>
    </row>
    <row r="80" spans="1:5" x14ac:dyDescent="0.3">
      <c r="A80" s="32" t="s">
        <v>993</v>
      </c>
      <c r="B80" s="32" t="s">
        <v>1280</v>
      </c>
      <c r="C80" s="32" t="s">
        <v>992</v>
      </c>
      <c r="E80" s="46" t="s">
        <v>1359</v>
      </c>
    </row>
    <row r="81" spans="1:5" x14ac:dyDescent="0.3">
      <c r="A81" s="32" t="s">
        <v>991</v>
      </c>
      <c r="B81" s="32" t="s">
        <v>1280</v>
      </c>
      <c r="C81" s="32" t="s">
        <v>990</v>
      </c>
      <c r="E81" s="46" t="s">
        <v>1360</v>
      </c>
    </row>
    <row r="82" spans="1:5" x14ac:dyDescent="0.3">
      <c r="A82" s="32" t="s">
        <v>989</v>
      </c>
      <c r="B82" s="32" t="s">
        <v>1280</v>
      </c>
      <c r="C82" s="32" t="s">
        <v>988</v>
      </c>
      <c r="E82" s="46" t="s">
        <v>1361</v>
      </c>
    </row>
    <row r="83" spans="1:5" x14ac:dyDescent="0.3">
      <c r="A83" s="32" t="s">
        <v>987</v>
      </c>
      <c r="B83" s="32" t="s">
        <v>1280</v>
      </c>
      <c r="C83" s="32" t="s">
        <v>986</v>
      </c>
      <c r="E83" s="46" t="s">
        <v>1362</v>
      </c>
    </row>
    <row r="84" spans="1:5" x14ac:dyDescent="0.3">
      <c r="A84" s="32" t="s">
        <v>985</v>
      </c>
      <c r="B84" s="32" t="s">
        <v>1280</v>
      </c>
      <c r="C84" s="32" t="s">
        <v>984</v>
      </c>
      <c r="E84" s="46" t="s">
        <v>1363</v>
      </c>
    </row>
    <row r="85" spans="1:5" x14ac:dyDescent="0.3">
      <c r="A85" s="32" t="s">
        <v>983</v>
      </c>
      <c r="B85" s="32" t="s">
        <v>1280</v>
      </c>
      <c r="C85" s="32" t="s">
        <v>982</v>
      </c>
      <c r="E85" s="46" t="s">
        <v>1364</v>
      </c>
    </row>
    <row r="86" spans="1:5" x14ac:dyDescent="0.3">
      <c r="A86" s="32" t="s">
        <v>981</v>
      </c>
      <c r="B86" s="32" t="s">
        <v>1280</v>
      </c>
      <c r="C86" s="32" t="s">
        <v>980</v>
      </c>
      <c r="E86" s="46" t="s">
        <v>1365</v>
      </c>
    </row>
    <row r="87" spans="1:5" x14ac:dyDescent="0.3">
      <c r="A87" s="32" t="s">
        <v>979</v>
      </c>
      <c r="B87" s="32" t="s">
        <v>1280</v>
      </c>
      <c r="C87" s="32" t="s">
        <v>978</v>
      </c>
      <c r="E87" s="46" t="s">
        <v>1366</v>
      </c>
    </row>
    <row r="88" spans="1:5" x14ac:dyDescent="0.3">
      <c r="A88" s="32" t="s">
        <v>977</v>
      </c>
      <c r="B88" s="32" t="s">
        <v>1280</v>
      </c>
      <c r="C88" s="32" t="s">
        <v>976</v>
      </c>
      <c r="E88" s="46" t="s">
        <v>1367</v>
      </c>
    </row>
    <row r="89" spans="1:5" x14ac:dyDescent="0.3">
      <c r="A89" s="32" t="s">
        <v>975</v>
      </c>
      <c r="B89" s="32" t="s">
        <v>1280</v>
      </c>
      <c r="C89" s="32" t="s">
        <v>974</v>
      </c>
      <c r="E89" s="46" t="s">
        <v>1368</v>
      </c>
    </row>
    <row r="90" spans="1:5" x14ac:dyDescent="0.3">
      <c r="A90" s="32" t="s">
        <v>973</v>
      </c>
      <c r="B90" s="32" t="s">
        <v>1280</v>
      </c>
      <c r="C90" s="32" t="s">
        <v>972</v>
      </c>
      <c r="E90" s="46" t="s">
        <v>1369</v>
      </c>
    </row>
    <row r="91" spans="1:5" x14ac:dyDescent="0.3">
      <c r="A91" s="32" t="s">
        <v>971</v>
      </c>
      <c r="B91" s="32" t="s">
        <v>1280</v>
      </c>
      <c r="C91" s="32" t="s">
        <v>970</v>
      </c>
      <c r="E91" s="46" t="s">
        <v>1370</v>
      </c>
    </row>
    <row r="92" spans="1:5" x14ac:dyDescent="0.3">
      <c r="A92" s="32" t="s">
        <v>969</v>
      </c>
      <c r="B92" s="32" t="s">
        <v>1280</v>
      </c>
      <c r="C92" s="32" t="s">
        <v>968</v>
      </c>
      <c r="E92" s="46" t="s">
        <v>1371</v>
      </c>
    </row>
    <row r="93" spans="1:5" x14ac:dyDescent="0.3">
      <c r="A93" s="32" t="s">
        <v>967</v>
      </c>
      <c r="B93" s="32" t="s">
        <v>1280</v>
      </c>
      <c r="C93" s="32" t="s">
        <v>966</v>
      </c>
      <c r="E93" s="46" t="s">
        <v>1372</v>
      </c>
    </row>
    <row r="94" spans="1:5" x14ac:dyDescent="0.3">
      <c r="A94" s="32" t="s">
        <v>965</v>
      </c>
      <c r="B94" s="32" t="s">
        <v>1280</v>
      </c>
      <c r="C94" s="32" t="s">
        <v>964</v>
      </c>
      <c r="E94" s="46" t="s">
        <v>1373</v>
      </c>
    </row>
    <row r="95" spans="1:5" x14ac:dyDescent="0.3">
      <c r="A95" s="32" t="s">
        <v>963</v>
      </c>
      <c r="B95" s="32" t="s">
        <v>1280</v>
      </c>
      <c r="C95" s="32" t="s">
        <v>962</v>
      </c>
      <c r="E95" s="46" t="s">
        <v>1374</v>
      </c>
    </row>
    <row r="96" spans="1:5" x14ac:dyDescent="0.3">
      <c r="A96" s="32" t="s">
        <v>961</v>
      </c>
      <c r="B96" s="32" t="s">
        <v>1280</v>
      </c>
      <c r="C96" s="32" t="s">
        <v>960</v>
      </c>
      <c r="E96" s="46" t="s">
        <v>1375</v>
      </c>
    </row>
    <row r="97" spans="1:5" x14ac:dyDescent="0.3">
      <c r="A97" s="32" t="s">
        <v>959</v>
      </c>
      <c r="B97" s="32" t="s">
        <v>1280</v>
      </c>
      <c r="C97" s="32" t="s">
        <v>958</v>
      </c>
      <c r="E97" s="46" t="s">
        <v>1376</v>
      </c>
    </row>
    <row r="98" spans="1:5" x14ac:dyDescent="0.3">
      <c r="A98" s="32" t="s">
        <v>957</v>
      </c>
      <c r="B98" s="32" t="s">
        <v>1280</v>
      </c>
      <c r="C98" s="32" t="s">
        <v>956</v>
      </c>
      <c r="E98" s="46" t="s">
        <v>1377</v>
      </c>
    </row>
    <row r="99" spans="1:5" x14ac:dyDescent="0.3">
      <c r="A99" s="32" t="s">
        <v>955</v>
      </c>
      <c r="B99" s="32" t="s">
        <v>1280</v>
      </c>
      <c r="C99" s="32" t="s">
        <v>954</v>
      </c>
      <c r="E99" s="46" t="s">
        <v>1378</v>
      </c>
    </row>
    <row r="100" spans="1:5" x14ac:dyDescent="0.3">
      <c r="A100" s="32" t="s">
        <v>953</v>
      </c>
      <c r="B100" s="32" t="s">
        <v>1280</v>
      </c>
      <c r="C100" s="32" t="s">
        <v>952</v>
      </c>
      <c r="E100" s="46" t="s">
        <v>1379</v>
      </c>
    </row>
    <row r="101" spans="1:5" x14ac:dyDescent="0.3">
      <c r="A101" s="32" t="s">
        <v>951</v>
      </c>
      <c r="B101" s="32" t="s">
        <v>1280</v>
      </c>
      <c r="C101" s="32" t="s">
        <v>950</v>
      </c>
      <c r="E101" s="46" t="s">
        <v>1380</v>
      </c>
    </row>
    <row r="102" spans="1:5" x14ac:dyDescent="0.3">
      <c r="A102" s="32" t="s">
        <v>949</v>
      </c>
      <c r="B102" s="32" t="s">
        <v>1280</v>
      </c>
      <c r="C102" s="32" t="s">
        <v>948</v>
      </c>
      <c r="E102" s="46" t="s">
        <v>1381</v>
      </c>
    </row>
    <row r="103" spans="1:5" x14ac:dyDescent="0.3">
      <c r="A103" s="32" t="s">
        <v>947</v>
      </c>
      <c r="B103" s="32" t="s">
        <v>1280</v>
      </c>
      <c r="C103" s="32" t="s">
        <v>946</v>
      </c>
      <c r="E103" s="46" t="s">
        <v>1382</v>
      </c>
    </row>
    <row r="104" spans="1:5" x14ac:dyDescent="0.3">
      <c r="A104" s="32" t="s">
        <v>1164</v>
      </c>
      <c r="B104" s="32" t="s">
        <v>1280</v>
      </c>
      <c r="C104" s="32" t="s">
        <v>1163</v>
      </c>
      <c r="E104" s="46" t="s">
        <v>1383</v>
      </c>
    </row>
    <row r="105" spans="1:5" x14ac:dyDescent="0.3">
      <c r="A105" s="32" t="s">
        <v>945</v>
      </c>
      <c r="B105" s="32" t="s">
        <v>1280</v>
      </c>
      <c r="C105" s="32" t="s">
        <v>944</v>
      </c>
      <c r="E105" s="46" t="s">
        <v>1384</v>
      </c>
    </row>
    <row r="106" spans="1:5" x14ac:dyDescent="0.3">
      <c r="A106" s="32" t="s">
        <v>943</v>
      </c>
      <c r="B106" s="32" t="s">
        <v>1280</v>
      </c>
      <c r="C106" s="32" t="s">
        <v>942</v>
      </c>
      <c r="E106" s="46" t="s">
        <v>1385</v>
      </c>
    </row>
    <row r="107" spans="1:5" x14ac:dyDescent="0.3">
      <c r="A107" s="32" t="s">
        <v>941</v>
      </c>
      <c r="B107" s="32" t="s">
        <v>1280</v>
      </c>
      <c r="C107" s="32" t="s">
        <v>940</v>
      </c>
      <c r="E107" s="46" t="s">
        <v>1386</v>
      </c>
    </row>
    <row r="108" spans="1:5" x14ac:dyDescent="0.3">
      <c r="A108" s="32" t="s">
        <v>939</v>
      </c>
      <c r="B108" s="32" t="s">
        <v>1280</v>
      </c>
      <c r="C108" s="32" t="s">
        <v>938</v>
      </c>
      <c r="E108" s="46" t="s">
        <v>1387</v>
      </c>
    </row>
    <row r="109" spans="1:5" x14ac:dyDescent="0.3">
      <c r="A109" s="32" t="s">
        <v>937</v>
      </c>
      <c r="B109" s="32" t="s">
        <v>1280</v>
      </c>
      <c r="C109" s="32" t="s">
        <v>936</v>
      </c>
      <c r="E109" s="46" t="s">
        <v>1388</v>
      </c>
    </row>
    <row r="110" spans="1:5" x14ac:dyDescent="0.3">
      <c r="A110" s="32" t="s">
        <v>935</v>
      </c>
      <c r="B110" s="32" t="s">
        <v>1280</v>
      </c>
      <c r="C110" s="32" t="s">
        <v>934</v>
      </c>
      <c r="E110" s="46" t="s">
        <v>1389</v>
      </c>
    </row>
    <row r="111" spans="1:5" x14ac:dyDescent="0.3">
      <c r="A111" s="32" t="s">
        <v>933</v>
      </c>
      <c r="B111" s="32" t="s">
        <v>1280</v>
      </c>
      <c r="C111" s="32" t="s">
        <v>932</v>
      </c>
      <c r="E111" s="46" t="s">
        <v>1390</v>
      </c>
    </row>
    <row r="112" spans="1:5" x14ac:dyDescent="0.3">
      <c r="A112" s="32" t="s">
        <v>931</v>
      </c>
      <c r="B112" s="32" t="s">
        <v>1280</v>
      </c>
      <c r="C112" s="32" t="s">
        <v>930</v>
      </c>
      <c r="E112" s="46" t="s">
        <v>1391</v>
      </c>
    </row>
    <row r="113" spans="1:5" x14ac:dyDescent="0.3">
      <c r="A113" s="32" t="s">
        <v>929</v>
      </c>
      <c r="B113" s="32" t="s">
        <v>1280</v>
      </c>
      <c r="C113" s="32" t="s">
        <v>928</v>
      </c>
      <c r="E113" s="46" t="s">
        <v>1392</v>
      </c>
    </row>
    <row r="114" spans="1:5" x14ac:dyDescent="0.3">
      <c r="A114" s="32" t="s">
        <v>927</v>
      </c>
      <c r="B114" s="32" t="s">
        <v>1280</v>
      </c>
      <c r="C114" s="32" t="s">
        <v>926</v>
      </c>
      <c r="E114" s="46" t="s">
        <v>1393</v>
      </c>
    </row>
    <row r="115" spans="1:5" x14ac:dyDescent="0.3">
      <c r="A115" s="32" t="s">
        <v>925</v>
      </c>
      <c r="B115" s="32" t="s">
        <v>1280</v>
      </c>
      <c r="C115" s="32" t="s">
        <v>924</v>
      </c>
      <c r="E115" s="46" t="s">
        <v>1394</v>
      </c>
    </row>
    <row r="116" spans="1:5" x14ac:dyDescent="0.3">
      <c r="A116" s="32" t="s">
        <v>923</v>
      </c>
      <c r="B116" s="32" t="s">
        <v>1280</v>
      </c>
      <c r="C116" s="32" t="s">
        <v>922</v>
      </c>
      <c r="E116" s="46" t="s">
        <v>1395</v>
      </c>
    </row>
    <row r="117" spans="1:5" x14ac:dyDescent="0.3">
      <c r="A117" s="32" t="s">
        <v>921</v>
      </c>
      <c r="B117" s="32" t="s">
        <v>1280</v>
      </c>
      <c r="C117" s="32" t="s">
        <v>920</v>
      </c>
      <c r="E117" s="46" t="s">
        <v>1396</v>
      </c>
    </row>
    <row r="118" spans="1:5" x14ac:dyDescent="0.3">
      <c r="A118" s="32" t="s">
        <v>919</v>
      </c>
      <c r="B118" s="32" t="s">
        <v>1280</v>
      </c>
      <c r="C118" s="32" t="s">
        <v>918</v>
      </c>
      <c r="E118" s="46" t="s">
        <v>1397</v>
      </c>
    </row>
    <row r="119" spans="1:5" x14ac:dyDescent="0.3">
      <c r="A119" s="32" t="s">
        <v>917</v>
      </c>
      <c r="B119" s="32" t="s">
        <v>1280</v>
      </c>
      <c r="C119" s="32" t="s">
        <v>916</v>
      </c>
      <c r="E119" s="46" t="s">
        <v>1398</v>
      </c>
    </row>
    <row r="120" spans="1:5" x14ac:dyDescent="0.3">
      <c r="A120" s="32" t="s">
        <v>1162</v>
      </c>
      <c r="B120" s="32" t="s">
        <v>1280</v>
      </c>
      <c r="C120" s="32" t="s">
        <v>1161</v>
      </c>
      <c r="E120" s="46" t="s">
        <v>1399</v>
      </c>
    </row>
    <row r="121" spans="1:5" x14ac:dyDescent="0.3">
      <c r="A121" s="32" t="s">
        <v>915</v>
      </c>
      <c r="B121" s="32" t="s">
        <v>1280</v>
      </c>
      <c r="C121" s="32" t="s">
        <v>914</v>
      </c>
      <c r="E121" s="46" t="s">
        <v>1400</v>
      </c>
    </row>
    <row r="122" spans="1:5" x14ac:dyDescent="0.3">
      <c r="A122" s="32" t="s">
        <v>913</v>
      </c>
      <c r="B122" s="32" t="s">
        <v>1280</v>
      </c>
      <c r="C122" s="32" t="s">
        <v>912</v>
      </c>
      <c r="E122" s="46" t="s">
        <v>1401</v>
      </c>
    </row>
    <row r="123" spans="1:5" x14ac:dyDescent="0.3">
      <c r="A123" s="32" t="s">
        <v>911</v>
      </c>
      <c r="B123" s="32" t="s">
        <v>1280</v>
      </c>
      <c r="C123" s="32" t="s">
        <v>910</v>
      </c>
      <c r="E123" s="46" t="s">
        <v>1402</v>
      </c>
    </row>
    <row r="124" spans="1:5" x14ac:dyDescent="0.3">
      <c r="A124" s="32" t="s">
        <v>909</v>
      </c>
      <c r="B124" s="32" t="s">
        <v>1280</v>
      </c>
      <c r="C124" s="32" t="s">
        <v>153</v>
      </c>
      <c r="E124" s="46" t="s">
        <v>1403</v>
      </c>
    </row>
    <row r="125" spans="1:5" x14ac:dyDescent="0.3">
      <c r="A125" s="32" t="s">
        <v>906</v>
      </c>
      <c r="B125" s="32" t="s">
        <v>1280</v>
      </c>
      <c r="C125" s="32" t="s">
        <v>905</v>
      </c>
      <c r="E125" s="46" t="s">
        <v>1404</v>
      </c>
    </row>
    <row r="126" spans="1:5" x14ac:dyDescent="0.3">
      <c r="A126" s="32" t="s">
        <v>1160</v>
      </c>
      <c r="B126" s="32" t="s">
        <v>1280</v>
      </c>
      <c r="C126" s="32" t="s">
        <v>1159</v>
      </c>
      <c r="E126" s="46" t="s">
        <v>1405</v>
      </c>
    </row>
    <row r="127" spans="1:5" x14ac:dyDescent="0.3">
      <c r="A127" s="32" t="s">
        <v>894</v>
      </c>
      <c r="B127" s="32" t="s">
        <v>1280</v>
      </c>
      <c r="C127" s="32" t="s">
        <v>893</v>
      </c>
      <c r="E127" s="46" t="s">
        <v>1406</v>
      </c>
    </row>
    <row r="128" spans="1:5" x14ac:dyDescent="0.3">
      <c r="A128" s="32" t="s">
        <v>892</v>
      </c>
      <c r="B128" s="32" t="s">
        <v>1280</v>
      </c>
      <c r="C128" s="32" t="s">
        <v>891</v>
      </c>
      <c r="E128" s="46" t="s">
        <v>1407</v>
      </c>
    </row>
    <row r="129" spans="1:5" x14ac:dyDescent="0.3">
      <c r="A129" s="32" t="s">
        <v>890</v>
      </c>
      <c r="B129" s="32" t="s">
        <v>1280</v>
      </c>
      <c r="C129" s="32" t="s">
        <v>889</v>
      </c>
      <c r="E129" s="46" t="s">
        <v>1408</v>
      </c>
    </row>
    <row r="130" spans="1:5" x14ac:dyDescent="0.3">
      <c r="A130" s="32" t="s">
        <v>888</v>
      </c>
      <c r="B130" s="32" t="s">
        <v>1280</v>
      </c>
      <c r="C130" s="32" t="s">
        <v>887</v>
      </c>
      <c r="E130" s="46" t="s">
        <v>1409</v>
      </c>
    </row>
    <row r="131" spans="1:5" x14ac:dyDescent="0.3">
      <c r="A131" s="32" t="s">
        <v>886</v>
      </c>
      <c r="B131" s="32" t="s">
        <v>1280</v>
      </c>
      <c r="C131" s="32" t="s">
        <v>885</v>
      </c>
      <c r="E131" s="46" t="s">
        <v>1410</v>
      </c>
    </row>
    <row r="132" spans="1:5" x14ac:dyDescent="0.3">
      <c r="A132" s="32" t="s">
        <v>884</v>
      </c>
      <c r="B132" s="32" t="s">
        <v>1280</v>
      </c>
      <c r="C132" s="32" t="s">
        <v>883</v>
      </c>
      <c r="E132" s="46" t="s">
        <v>1411</v>
      </c>
    </row>
    <row r="133" spans="1:5" x14ac:dyDescent="0.3">
      <c r="A133" s="32" t="s">
        <v>882</v>
      </c>
      <c r="B133" s="32" t="s">
        <v>1280</v>
      </c>
      <c r="C133" s="32" t="s">
        <v>881</v>
      </c>
      <c r="E133" s="46" t="s">
        <v>1412</v>
      </c>
    </row>
    <row r="134" spans="1:5" x14ac:dyDescent="0.3">
      <c r="A134" s="32" t="s">
        <v>876</v>
      </c>
      <c r="B134" s="32" t="s">
        <v>1280</v>
      </c>
      <c r="C134" s="32" t="s">
        <v>875</v>
      </c>
      <c r="E134" s="46" t="s">
        <v>1413</v>
      </c>
    </row>
    <row r="135" spans="1:5" x14ac:dyDescent="0.3">
      <c r="A135" s="32" t="s">
        <v>874</v>
      </c>
      <c r="B135" s="32" t="s">
        <v>1280</v>
      </c>
      <c r="C135" s="32" t="s">
        <v>873</v>
      </c>
      <c r="E135" s="46" t="s">
        <v>1414</v>
      </c>
    </row>
    <row r="136" spans="1:5" x14ac:dyDescent="0.3">
      <c r="A136" s="32" t="s">
        <v>870</v>
      </c>
      <c r="B136" s="32" t="s">
        <v>1280</v>
      </c>
      <c r="C136" s="32" t="s">
        <v>869</v>
      </c>
      <c r="E136" s="46" t="s">
        <v>1415</v>
      </c>
    </row>
    <row r="137" spans="1:5" x14ac:dyDescent="0.3">
      <c r="A137" s="32" t="s">
        <v>1158</v>
      </c>
      <c r="B137" s="32" t="s">
        <v>1280</v>
      </c>
      <c r="C137" s="32" t="s">
        <v>1157</v>
      </c>
      <c r="E137" s="46" t="s">
        <v>1416</v>
      </c>
    </row>
    <row r="138" spans="1:5" x14ac:dyDescent="0.3">
      <c r="A138" s="32" t="s">
        <v>1156</v>
      </c>
      <c r="B138" s="32" t="s">
        <v>1280</v>
      </c>
      <c r="C138" s="32" t="s">
        <v>1155</v>
      </c>
      <c r="E138" s="46" t="s">
        <v>1417</v>
      </c>
    </row>
    <row r="139" spans="1:5" x14ac:dyDescent="0.3">
      <c r="A139" s="32" t="s">
        <v>1154</v>
      </c>
      <c r="B139" s="32" t="s">
        <v>1280</v>
      </c>
      <c r="C139" s="32" t="s">
        <v>1153</v>
      </c>
      <c r="E139" s="46" t="s">
        <v>1418</v>
      </c>
    </row>
    <row r="140" spans="1:5" x14ac:dyDescent="0.3">
      <c r="A140" s="32" t="s">
        <v>1152</v>
      </c>
      <c r="B140" s="32" t="s">
        <v>1280</v>
      </c>
      <c r="C140" s="32" t="s">
        <v>1151</v>
      </c>
      <c r="E140" s="46" t="s">
        <v>1419</v>
      </c>
    </row>
    <row r="141" spans="1:5" x14ac:dyDescent="0.3">
      <c r="A141" s="32" t="s">
        <v>1150</v>
      </c>
      <c r="B141" s="32" t="s">
        <v>1280</v>
      </c>
      <c r="C141" s="32" t="s">
        <v>1149</v>
      </c>
      <c r="E141" s="46" t="s">
        <v>1420</v>
      </c>
    </row>
    <row r="142" spans="1:5" x14ac:dyDescent="0.3">
      <c r="A142" s="32" t="s">
        <v>1148</v>
      </c>
      <c r="B142" s="32" t="s">
        <v>1280</v>
      </c>
      <c r="C142" s="32" t="s">
        <v>1147</v>
      </c>
      <c r="E142" s="46" t="s">
        <v>1421</v>
      </c>
    </row>
    <row r="143" spans="1:5" x14ac:dyDescent="0.3">
      <c r="A143" s="32" t="s">
        <v>1146</v>
      </c>
      <c r="B143" s="32" t="s">
        <v>1280</v>
      </c>
      <c r="C143" s="32" t="s">
        <v>1145</v>
      </c>
      <c r="E143" s="46" t="s">
        <v>1422</v>
      </c>
    </row>
    <row r="144" spans="1:5" x14ac:dyDescent="0.3">
      <c r="A144" s="32" t="s">
        <v>1144</v>
      </c>
      <c r="B144" s="32" t="s">
        <v>1280</v>
      </c>
      <c r="C144" s="32" t="s">
        <v>1143</v>
      </c>
      <c r="E144" s="46" t="s">
        <v>1423</v>
      </c>
    </row>
    <row r="145" spans="1:5" x14ac:dyDescent="0.3">
      <c r="A145" s="32" t="s">
        <v>1142</v>
      </c>
      <c r="B145" s="32" t="s">
        <v>1280</v>
      </c>
      <c r="C145" s="32" t="s">
        <v>1141</v>
      </c>
      <c r="E145" s="46" t="s">
        <v>1424</v>
      </c>
    </row>
    <row r="146" spans="1:5" x14ac:dyDescent="0.3">
      <c r="A146" s="32" t="s">
        <v>868</v>
      </c>
      <c r="B146" s="32" t="s">
        <v>1280</v>
      </c>
      <c r="C146" s="32" t="s">
        <v>867</v>
      </c>
      <c r="E146" s="46" t="s">
        <v>1425</v>
      </c>
    </row>
    <row r="147" spans="1:5" x14ac:dyDescent="0.3">
      <c r="A147" s="32" t="s">
        <v>864</v>
      </c>
      <c r="B147" s="32" t="s">
        <v>1280</v>
      </c>
      <c r="C147" s="32" t="s">
        <v>863</v>
      </c>
      <c r="E147" s="46" t="s">
        <v>1426</v>
      </c>
    </row>
    <row r="148" spans="1:5" x14ac:dyDescent="0.3">
      <c r="A148" s="32" t="s">
        <v>860</v>
      </c>
      <c r="B148" s="32" t="s">
        <v>1280</v>
      </c>
      <c r="C148" s="32" t="s">
        <v>859</v>
      </c>
      <c r="E148" s="46" t="s">
        <v>1427</v>
      </c>
    </row>
    <row r="149" spans="1:5" x14ac:dyDescent="0.3">
      <c r="A149" s="32" t="s">
        <v>856</v>
      </c>
      <c r="B149" s="32" t="s">
        <v>1280</v>
      </c>
      <c r="C149" s="32" t="s">
        <v>855</v>
      </c>
      <c r="E149" s="46" t="s">
        <v>1428</v>
      </c>
    </row>
    <row r="150" spans="1:5" x14ac:dyDescent="0.3">
      <c r="A150" s="32" t="s">
        <v>852</v>
      </c>
      <c r="B150" s="32" t="s">
        <v>1280</v>
      </c>
      <c r="C150" s="32" t="s">
        <v>851</v>
      </c>
      <c r="E150" s="46" t="s">
        <v>1429</v>
      </c>
    </row>
    <row r="151" spans="1:5" x14ac:dyDescent="0.3">
      <c r="A151" s="32" t="s">
        <v>850</v>
      </c>
      <c r="B151" s="32" t="s">
        <v>1280</v>
      </c>
      <c r="C151" s="32" t="s">
        <v>849</v>
      </c>
      <c r="E151" s="46" t="s">
        <v>1430</v>
      </c>
    </row>
    <row r="152" spans="1:5" x14ac:dyDescent="0.3">
      <c r="A152" s="32" t="s">
        <v>848</v>
      </c>
      <c r="B152" s="32" t="s">
        <v>1280</v>
      </c>
      <c r="C152" s="32" t="s">
        <v>847</v>
      </c>
      <c r="E152" s="46" t="s">
        <v>1431</v>
      </c>
    </row>
    <row r="153" spans="1:5" x14ac:dyDescent="0.3">
      <c r="A153" s="32" t="s">
        <v>846</v>
      </c>
      <c r="B153" s="32" t="s">
        <v>1280</v>
      </c>
      <c r="C153" s="32" t="s">
        <v>845</v>
      </c>
      <c r="E153" s="46" t="s">
        <v>1432</v>
      </c>
    </row>
    <row r="154" spans="1:5" x14ac:dyDescent="0.3">
      <c r="A154" s="32" t="s">
        <v>844</v>
      </c>
      <c r="B154" s="32" t="s">
        <v>1280</v>
      </c>
      <c r="C154" s="32" t="s">
        <v>843</v>
      </c>
      <c r="E154" s="46" t="s">
        <v>1433</v>
      </c>
    </row>
    <row r="155" spans="1:5" x14ac:dyDescent="0.3">
      <c r="A155" s="32" t="s">
        <v>842</v>
      </c>
      <c r="B155" s="32" t="s">
        <v>1280</v>
      </c>
      <c r="C155" s="32" t="s">
        <v>841</v>
      </c>
      <c r="E155" s="46" t="s">
        <v>1434</v>
      </c>
    </row>
    <row r="156" spans="1:5" x14ac:dyDescent="0.3">
      <c r="A156" s="32" t="s">
        <v>840</v>
      </c>
      <c r="B156" s="32" t="s">
        <v>1280</v>
      </c>
      <c r="C156" s="32" t="s">
        <v>839</v>
      </c>
      <c r="E156" s="46" t="s">
        <v>1435</v>
      </c>
    </row>
    <row r="157" spans="1:5" x14ac:dyDescent="0.3">
      <c r="A157" s="32" t="s">
        <v>838</v>
      </c>
      <c r="B157" s="32" t="s">
        <v>1280</v>
      </c>
      <c r="C157" s="32" t="s">
        <v>837</v>
      </c>
      <c r="E157" s="46" t="s">
        <v>1436</v>
      </c>
    </row>
    <row r="158" spans="1:5" x14ac:dyDescent="0.3">
      <c r="A158" s="32" t="s">
        <v>836</v>
      </c>
      <c r="B158" s="32" t="s">
        <v>1280</v>
      </c>
      <c r="C158" s="32" t="s">
        <v>45</v>
      </c>
      <c r="E158" s="46" t="s">
        <v>1437</v>
      </c>
    </row>
    <row r="159" spans="1:5" x14ac:dyDescent="0.3">
      <c r="A159" s="32" t="s">
        <v>833</v>
      </c>
      <c r="B159" s="32" t="s">
        <v>1280</v>
      </c>
      <c r="C159" s="32" t="s">
        <v>832</v>
      </c>
      <c r="E159" s="46" t="s">
        <v>1438</v>
      </c>
    </row>
    <row r="160" spans="1:5" x14ac:dyDescent="0.3">
      <c r="A160" s="32" t="s">
        <v>831</v>
      </c>
      <c r="B160" s="32" t="s">
        <v>1280</v>
      </c>
      <c r="C160" s="32" t="s">
        <v>830</v>
      </c>
      <c r="E160" s="46" t="s">
        <v>1439</v>
      </c>
    </row>
    <row r="161" spans="1:5" x14ac:dyDescent="0.3">
      <c r="A161" s="32" t="s">
        <v>829</v>
      </c>
      <c r="B161" s="32" t="s">
        <v>1280</v>
      </c>
      <c r="C161" s="32" t="s">
        <v>828</v>
      </c>
      <c r="E161" s="46" t="s">
        <v>1440</v>
      </c>
    </row>
    <row r="162" spans="1:5" x14ac:dyDescent="0.3">
      <c r="A162" s="32" t="s">
        <v>825</v>
      </c>
      <c r="B162" s="32" t="s">
        <v>1280</v>
      </c>
      <c r="C162" s="32" t="s">
        <v>824</v>
      </c>
      <c r="E162" s="46" t="s">
        <v>1441</v>
      </c>
    </row>
    <row r="163" spans="1:5" x14ac:dyDescent="0.3">
      <c r="A163" s="32" t="s">
        <v>823</v>
      </c>
      <c r="B163" s="32" t="s">
        <v>1280</v>
      </c>
      <c r="C163" s="32" t="s">
        <v>822</v>
      </c>
      <c r="E163" s="46" t="s">
        <v>1442</v>
      </c>
    </row>
    <row r="164" spans="1:5" x14ac:dyDescent="0.3">
      <c r="A164" s="32" t="s">
        <v>821</v>
      </c>
      <c r="B164" s="32" t="s">
        <v>1280</v>
      </c>
      <c r="C164" s="32" t="s">
        <v>820</v>
      </c>
      <c r="E164" s="46" t="s">
        <v>1443</v>
      </c>
    </row>
    <row r="165" spans="1:5" x14ac:dyDescent="0.3">
      <c r="A165" s="32" t="s">
        <v>819</v>
      </c>
      <c r="B165" s="32" t="s">
        <v>1280</v>
      </c>
      <c r="C165" s="32" t="s">
        <v>818</v>
      </c>
      <c r="E165" s="46" t="s">
        <v>1444</v>
      </c>
    </row>
    <row r="166" spans="1:5" x14ac:dyDescent="0.3">
      <c r="A166" s="32" t="s">
        <v>817</v>
      </c>
      <c r="B166" s="32" t="s">
        <v>1280</v>
      </c>
      <c r="C166" s="32" t="s">
        <v>816</v>
      </c>
      <c r="E166" s="46" t="s">
        <v>1445</v>
      </c>
    </row>
    <row r="167" spans="1:5" x14ac:dyDescent="0.3">
      <c r="A167" s="32" t="s">
        <v>815</v>
      </c>
      <c r="B167" s="32" t="s">
        <v>1280</v>
      </c>
      <c r="C167" s="32" t="s">
        <v>814</v>
      </c>
      <c r="E167" s="46" t="s">
        <v>1446</v>
      </c>
    </row>
    <row r="168" spans="1:5" x14ac:dyDescent="0.3">
      <c r="A168" s="32" t="s">
        <v>813</v>
      </c>
      <c r="B168" s="32" t="s">
        <v>1280</v>
      </c>
      <c r="C168" s="32" t="s">
        <v>812</v>
      </c>
      <c r="E168" s="46" t="s">
        <v>1447</v>
      </c>
    </row>
    <row r="169" spans="1:5" x14ac:dyDescent="0.3">
      <c r="A169" s="32" t="s">
        <v>811</v>
      </c>
      <c r="B169" s="32" t="s">
        <v>1280</v>
      </c>
      <c r="C169" s="32" t="s">
        <v>810</v>
      </c>
      <c r="E169" s="46" t="s">
        <v>1448</v>
      </c>
    </row>
    <row r="170" spans="1:5" x14ac:dyDescent="0.3">
      <c r="A170" s="32" t="s">
        <v>809</v>
      </c>
      <c r="B170" s="32" t="s">
        <v>1280</v>
      </c>
      <c r="C170" s="32" t="s">
        <v>808</v>
      </c>
      <c r="E170" s="46" t="s">
        <v>1449</v>
      </c>
    </row>
    <row r="171" spans="1:5" x14ac:dyDescent="0.3">
      <c r="A171" s="32" t="s">
        <v>805</v>
      </c>
      <c r="B171" s="32" t="s">
        <v>1280</v>
      </c>
      <c r="C171" s="32" t="s">
        <v>804</v>
      </c>
      <c r="E171" s="46" t="s">
        <v>1450</v>
      </c>
    </row>
    <row r="172" spans="1:5" x14ac:dyDescent="0.3">
      <c r="A172" s="32" t="s">
        <v>801</v>
      </c>
      <c r="B172" s="32" t="s">
        <v>1280</v>
      </c>
      <c r="C172" s="32" t="s">
        <v>800</v>
      </c>
      <c r="E172" s="46" t="s">
        <v>1451</v>
      </c>
    </row>
    <row r="173" spans="1:5" x14ac:dyDescent="0.3">
      <c r="A173" s="32" t="s">
        <v>799</v>
      </c>
      <c r="B173" s="32" t="s">
        <v>1280</v>
      </c>
      <c r="C173" s="32" t="s">
        <v>798</v>
      </c>
      <c r="E173" s="46" t="s">
        <v>1452</v>
      </c>
    </row>
    <row r="174" spans="1:5" x14ac:dyDescent="0.3">
      <c r="A174" s="32" t="s">
        <v>797</v>
      </c>
      <c r="B174" s="32" t="s">
        <v>1280</v>
      </c>
      <c r="C174" s="32" t="s">
        <v>796</v>
      </c>
      <c r="E174" s="46" t="s">
        <v>1453</v>
      </c>
    </row>
    <row r="175" spans="1:5" x14ac:dyDescent="0.3">
      <c r="A175" s="32" t="s">
        <v>795</v>
      </c>
      <c r="B175" s="32" t="s">
        <v>1280</v>
      </c>
      <c r="C175" s="32" t="s">
        <v>794</v>
      </c>
      <c r="E175" s="46" t="s">
        <v>1454</v>
      </c>
    </row>
    <row r="176" spans="1:5" x14ac:dyDescent="0.3">
      <c r="A176" s="32" t="s">
        <v>793</v>
      </c>
      <c r="B176" s="32" t="s">
        <v>1280</v>
      </c>
      <c r="C176" s="32" t="s">
        <v>792</v>
      </c>
      <c r="E176" s="46" t="s">
        <v>1455</v>
      </c>
    </row>
    <row r="177" spans="1:5" x14ac:dyDescent="0.3">
      <c r="A177" s="32" t="s">
        <v>789</v>
      </c>
      <c r="B177" s="32" t="s">
        <v>1280</v>
      </c>
      <c r="C177" s="32" t="s">
        <v>788</v>
      </c>
      <c r="E177" s="46" t="s">
        <v>1456</v>
      </c>
    </row>
    <row r="178" spans="1:5" x14ac:dyDescent="0.3">
      <c r="A178" s="32" t="s">
        <v>787</v>
      </c>
      <c r="B178" s="32" t="s">
        <v>1280</v>
      </c>
      <c r="C178" s="32" t="s">
        <v>1140</v>
      </c>
      <c r="E178" s="46" t="s">
        <v>1457</v>
      </c>
    </row>
    <row r="179" spans="1:5" x14ac:dyDescent="0.3">
      <c r="A179" s="32" t="s">
        <v>785</v>
      </c>
      <c r="B179" s="32" t="s">
        <v>1280</v>
      </c>
      <c r="C179" s="32" t="s">
        <v>784</v>
      </c>
      <c r="E179" s="46" t="s">
        <v>1458</v>
      </c>
    </row>
    <row r="180" spans="1:5" x14ac:dyDescent="0.3">
      <c r="A180" s="32" t="s">
        <v>783</v>
      </c>
      <c r="B180" s="32" t="s">
        <v>1280</v>
      </c>
      <c r="C180" s="32" t="s">
        <v>782</v>
      </c>
      <c r="E180" s="46" t="s">
        <v>1459</v>
      </c>
    </row>
    <row r="181" spans="1:5" x14ac:dyDescent="0.3">
      <c r="A181" s="32" t="s">
        <v>779</v>
      </c>
      <c r="B181" s="32" t="s">
        <v>1280</v>
      </c>
      <c r="C181" s="32" t="s">
        <v>778</v>
      </c>
      <c r="E181" s="46" t="s">
        <v>1460</v>
      </c>
    </row>
    <row r="182" spans="1:5" x14ac:dyDescent="0.3">
      <c r="A182" s="32" t="s">
        <v>773</v>
      </c>
      <c r="B182" s="32" t="s">
        <v>1280</v>
      </c>
      <c r="C182" s="32" t="s">
        <v>772</v>
      </c>
      <c r="E182" s="46" t="s">
        <v>1461</v>
      </c>
    </row>
    <row r="183" spans="1:5" x14ac:dyDescent="0.3">
      <c r="A183" s="32" t="s">
        <v>767</v>
      </c>
      <c r="B183" s="32" t="s">
        <v>1280</v>
      </c>
      <c r="C183" s="32" t="s">
        <v>766</v>
      </c>
      <c r="E183" s="46" t="s">
        <v>1462</v>
      </c>
    </row>
    <row r="184" spans="1:5" x14ac:dyDescent="0.3">
      <c r="A184" s="32" t="s">
        <v>765</v>
      </c>
      <c r="B184" s="32" t="s">
        <v>1280</v>
      </c>
      <c r="C184" s="32" t="s">
        <v>764</v>
      </c>
      <c r="E184" s="46" t="s">
        <v>1463</v>
      </c>
    </row>
    <row r="185" spans="1:5" x14ac:dyDescent="0.3">
      <c r="A185" s="32" t="s">
        <v>763</v>
      </c>
      <c r="B185" s="32" t="s">
        <v>1280</v>
      </c>
      <c r="C185" s="32" t="s">
        <v>762</v>
      </c>
      <c r="E185" s="46" t="s">
        <v>1464</v>
      </c>
    </row>
    <row r="186" spans="1:5" x14ac:dyDescent="0.3">
      <c r="A186" s="32" t="s">
        <v>761</v>
      </c>
      <c r="B186" s="32" t="s">
        <v>1280</v>
      </c>
      <c r="C186" s="32" t="s">
        <v>760</v>
      </c>
      <c r="E186" s="46" t="s">
        <v>1465</v>
      </c>
    </row>
    <row r="187" spans="1:5" x14ac:dyDescent="0.3">
      <c r="A187" s="32" t="s">
        <v>759</v>
      </c>
      <c r="B187" s="32" t="s">
        <v>1280</v>
      </c>
      <c r="C187" s="32" t="s">
        <v>758</v>
      </c>
      <c r="E187" s="46" t="s">
        <v>1466</v>
      </c>
    </row>
    <row r="188" spans="1:5" x14ac:dyDescent="0.3">
      <c r="A188" s="32" t="s">
        <v>757</v>
      </c>
      <c r="B188" s="32" t="s">
        <v>1280</v>
      </c>
      <c r="C188" s="32" t="s">
        <v>756</v>
      </c>
      <c r="E188" s="46" t="s">
        <v>1467</v>
      </c>
    </row>
    <row r="189" spans="1:5" x14ac:dyDescent="0.3">
      <c r="A189" s="32" t="s">
        <v>753</v>
      </c>
      <c r="B189" s="32" t="s">
        <v>1280</v>
      </c>
      <c r="C189" s="32" t="s">
        <v>752</v>
      </c>
      <c r="E189" s="46" t="s">
        <v>1468</v>
      </c>
    </row>
    <row r="190" spans="1:5" x14ac:dyDescent="0.3">
      <c r="A190" s="32" t="s">
        <v>751</v>
      </c>
      <c r="B190" s="32" t="s">
        <v>1280</v>
      </c>
      <c r="C190" s="32" t="s">
        <v>750</v>
      </c>
      <c r="E190" s="46" t="s">
        <v>1469</v>
      </c>
    </row>
    <row r="191" spans="1:5" x14ac:dyDescent="0.3">
      <c r="A191" s="32" t="s">
        <v>749</v>
      </c>
      <c r="B191" s="32" t="s">
        <v>1280</v>
      </c>
      <c r="C191" s="32" t="s">
        <v>748</v>
      </c>
      <c r="E191" s="46" t="s">
        <v>1470</v>
      </c>
    </row>
    <row r="192" spans="1:5" x14ac:dyDescent="0.3">
      <c r="A192" s="32" t="s">
        <v>747</v>
      </c>
      <c r="B192" s="32" t="s">
        <v>1280</v>
      </c>
      <c r="C192" s="32" t="s">
        <v>746</v>
      </c>
      <c r="E192" s="46" t="s">
        <v>1471</v>
      </c>
    </row>
    <row r="193" spans="1:5" x14ac:dyDescent="0.3">
      <c r="A193" s="32" t="s">
        <v>745</v>
      </c>
      <c r="B193" s="32" t="s">
        <v>1280</v>
      </c>
      <c r="C193" s="32" t="s">
        <v>744</v>
      </c>
      <c r="E193" s="46" t="s">
        <v>1472</v>
      </c>
    </row>
    <row r="194" spans="1:5" x14ac:dyDescent="0.3">
      <c r="A194" s="32" t="s">
        <v>741</v>
      </c>
      <c r="B194" s="32" t="s">
        <v>1280</v>
      </c>
      <c r="C194" s="32" t="s">
        <v>740</v>
      </c>
      <c r="E194" s="46" t="s">
        <v>1473</v>
      </c>
    </row>
    <row r="195" spans="1:5" x14ac:dyDescent="0.3">
      <c r="A195" s="32" t="s">
        <v>739</v>
      </c>
      <c r="B195" s="32" t="s">
        <v>1280</v>
      </c>
      <c r="C195" s="32" t="s">
        <v>738</v>
      </c>
      <c r="E195" s="46" t="s">
        <v>1474</v>
      </c>
    </row>
    <row r="196" spans="1:5" x14ac:dyDescent="0.3">
      <c r="A196" s="32" t="s">
        <v>737</v>
      </c>
      <c r="B196" s="32" t="s">
        <v>1280</v>
      </c>
      <c r="C196" s="32" t="s">
        <v>736</v>
      </c>
      <c r="E196" s="46" t="s">
        <v>1475</v>
      </c>
    </row>
    <row r="197" spans="1:5" x14ac:dyDescent="0.3">
      <c r="A197" s="32" t="s">
        <v>735</v>
      </c>
      <c r="B197" s="32" t="s">
        <v>1280</v>
      </c>
      <c r="C197" s="32" t="s">
        <v>180</v>
      </c>
      <c r="E197" s="46" t="s">
        <v>1476</v>
      </c>
    </row>
    <row r="198" spans="1:5" x14ac:dyDescent="0.3">
      <c r="A198" s="32" t="s">
        <v>734</v>
      </c>
      <c r="B198" s="32" t="s">
        <v>1280</v>
      </c>
      <c r="C198" s="32" t="s">
        <v>733</v>
      </c>
      <c r="E198" s="46" t="s">
        <v>1477</v>
      </c>
    </row>
    <row r="199" spans="1:5" x14ac:dyDescent="0.3">
      <c r="A199" s="32" t="s">
        <v>730</v>
      </c>
      <c r="B199" s="32" t="s">
        <v>1280</v>
      </c>
      <c r="C199" s="32" t="s">
        <v>729</v>
      </c>
      <c r="E199" s="46" t="s">
        <v>1478</v>
      </c>
    </row>
    <row r="200" spans="1:5" x14ac:dyDescent="0.3">
      <c r="A200" s="32" t="s">
        <v>1139</v>
      </c>
      <c r="B200" s="32" t="s">
        <v>1280</v>
      </c>
      <c r="C200" s="32" t="s">
        <v>1138</v>
      </c>
      <c r="E200" s="46" t="s">
        <v>1479</v>
      </c>
    </row>
    <row r="201" spans="1:5" x14ac:dyDescent="0.3">
      <c r="A201" s="32" t="s">
        <v>728</v>
      </c>
      <c r="B201" s="32" t="s">
        <v>1280</v>
      </c>
      <c r="C201" s="32" t="s">
        <v>727</v>
      </c>
      <c r="E201" s="46" t="s">
        <v>1480</v>
      </c>
    </row>
    <row r="202" spans="1:5" x14ac:dyDescent="0.3">
      <c r="A202" s="32" t="s">
        <v>726</v>
      </c>
      <c r="B202" s="32" t="s">
        <v>1280</v>
      </c>
      <c r="C202" s="32" t="s">
        <v>725</v>
      </c>
      <c r="E202" s="46" t="s">
        <v>1481</v>
      </c>
    </row>
    <row r="203" spans="1:5" x14ac:dyDescent="0.3">
      <c r="A203" s="32" t="s">
        <v>724</v>
      </c>
      <c r="B203" s="32" t="s">
        <v>1280</v>
      </c>
      <c r="C203" s="32" t="s">
        <v>723</v>
      </c>
      <c r="E203" s="46" t="s">
        <v>1482</v>
      </c>
    </row>
    <row r="204" spans="1:5" x14ac:dyDescent="0.3">
      <c r="A204" s="32" t="s">
        <v>722</v>
      </c>
      <c r="B204" s="32" t="s">
        <v>1280</v>
      </c>
      <c r="C204" s="32" t="s">
        <v>721</v>
      </c>
      <c r="E204" s="46" t="s">
        <v>1483</v>
      </c>
    </row>
    <row r="205" spans="1:5" x14ac:dyDescent="0.3">
      <c r="A205" s="32" t="s">
        <v>720</v>
      </c>
      <c r="B205" s="32" t="s">
        <v>1280</v>
      </c>
      <c r="C205" s="32" t="s">
        <v>719</v>
      </c>
      <c r="E205" s="46" t="s">
        <v>1484</v>
      </c>
    </row>
    <row r="206" spans="1:5" x14ac:dyDescent="0.3">
      <c r="A206" s="32" t="s">
        <v>712</v>
      </c>
      <c r="B206" s="32" t="s">
        <v>1280</v>
      </c>
      <c r="C206" s="32" t="s">
        <v>711</v>
      </c>
      <c r="E206" s="46" t="s">
        <v>1485</v>
      </c>
    </row>
    <row r="207" spans="1:5" x14ac:dyDescent="0.3">
      <c r="A207" s="32" t="s">
        <v>710</v>
      </c>
      <c r="B207" s="32" t="s">
        <v>1280</v>
      </c>
      <c r="C207" s="32" t="s">
        <v>709</v>
      </c>
      <c r="E207" s="46" t="s">
        <v>1486</v>
      </c>
    </row>
    <row r="208" spans="1:5" x14ac:dyDescent="0.3">
      <c r="A208" s="32" t="s">
        <v>708</v>
      </c>
      <c r="B208" s="32" t="s">
        <v>1280</v>
      </c>
      <c r="C208" s="32" t="s">
        <v>707</v>
      </c>
      <c r="E208" s="46" t="s">
        <v>1487</v>
      </c>
    </row>
    <row r="209" spans="1:5" x14ac:dyDescent="0.3">
      <c r="A209" s="32" t="s">
        <v>704</v>
      </c>
      <c r="B209" s="32" t="s">
        <v>1280</v>
      </c>
      <c r="C209" s="32" t="s">
        <v>703</v>
      </c>
      <c r="E209" s="46" t="s">
        <v>1488</v>
      </c>
    </row>
    <row r="210" spans="1:5" x14ac:dyDescent="0.3">
      <c r="A210" s="32" t="s">
        <v>702</v>
      </c>
      <c r="B210" s="32" t="s">
        <v>1280</v>
      </c>
      <c r="C210" s="32" t="s">
        <v>701</v>
      </c>
      <c r="E210" s="46" t="s">
        <v>1489</v>
      </c>
    </row>
    <row r="211" spans="1:5" x14ac:dyDescent="0.3">
      <c r="A211" s="32" t="s">
        <v>700</v>
      </c>
      <c r="B211" s="32" t="s">
        <v>1280</v>
      </c>
      <c r="C211" s="32" t="s">
        <v>699</v>
      </c>
      <c r="E211" s="46" t="s">
        <v>1490</v>
      </c>
    </row>
    <row r="212" spans="1:5" x14ac:dyDescent="0.3">
      <c r="A212" s="32" t="s">
        <v>698</v>
      </c>
      <c r="B212" s="32" t="s">
        <v>1280</v>
      </c>
      <c r="C212" s="32" t="s">
        <v>144</v>
      </c>
      <c r="E212" s="46" t="s">
        <v>1491</v>
      </c>
    </row>
    <row r="213" spans="1:5" x14ac:dyDescent="0.3">
      <c r="A213" s="32" t="s">
        <v>1137</v>
      </c>
      <c r="B213" s="32" t="s">
        <v>1280</v>
      </c>
      <c r="C213" s="32" t="s">
        <v>1097</v>
      </c>
      <c r="E213" s="46" t="s">
        <v>1492</v>
      </c>
    </row>
    <row r="214" spans="1:5" x14ac:dyDescent="0.3">
      <c r="A214" s="32" t="s">
        <v>1136</v>
      </c>
      <c r="B214" s="32" t="s">
        <v>1280</v>
      </c>
      <c r="C214" s="32" t="s">
        <v>1095</v>
      </c>
      <c r="E214" s="46" t="s">
        <v>1493</v>
      </c>
    </row>
    <row r="215" spans="1:5" x14ac:dyDescent="0.3">
      <c r="A215" s="32" t="s">
        <v>1135</v>
      </c>
      <c r="B215" s="32" t="s">
        <v>1280</v>
      </c>
      <c r="C215" s="32" t="s">
        <v>1134</v>
      </c>
      <c r="E215" s="46" t="s">
        <v>1494</v>
      </c>
    </row>
    <row r="216" spans="1:5" x14ac:dyDescent="0.3">
      <c r="A216" s="32" t="s">
        <v>1133</v>
      </c>
      <c r="B216" s="32" t="s">
        <v>1280</v>
      </c>
      <c r="C216" s="32" t="s">
        <v>1132</v>
      </c>
      <c r="E216" s="46" t="s">
        <v>1495</v>
      </c>
    </row>
    <row r="217" spans="1:5" x14ac:dyDescent="0.3">
      <c r="A217" s="32" t="s">
        <v>1131</v>
      </c>
      <c r="B217" s="32" t="s">
        <v>1280</v>
      </c>
      <c r="C217" s="32" t="s">
        <v>1130</v>
      </c>
      <c r="E217" s="46" t="s">
        <v>1496</v>
      </c>
    </row>
    <row r="218" spans="1:5" x14ac:dyDescent="0.3">
      <c r="A218" s="32" t="s">
        <v>1129</v>
      </c>
      <c r="B218" s="32" t="s">
        <v>1280</v>
      </c>
      <c r="C218" s="32" t="s">
        <v>1128</v>
      </c>
      <c r="E218" s="46" t="s">
        <v>1497</v>
      </c>
    </row>
    <row r="219" spans="1:5" x14ac:dyDescent="0.3">
      <c r="A219" s="32" t="s">
        <v>1127</v>
      </c>
      <c r="B219" s="32" t="s">
        <v>1280</v>
      </c>
      <c r="C219" s="32" t="s">
        <v>1126</v>
      </c>
      <c r="E219" s="46" t="s">
        <v>1498</v>
      </c>
    </row>
    <row r="220" spans="1:5" x14ac:dyDescent="0.3">
      <c r="A220" s="32" t="s">
        <v>1125</v>
      </c>
      <c r="B220" s="32" t="s">
        <v>1280</v>
      </c>
      <c r="C220" s="32" t="s">
        <v>1124</v>
      </c>
      <c r="E220" s="46" t="s">
        <v>1499</v>
      </c>
    </row>
    <row r="221" spans="1:5" x14ac:dyDescent="0.3">
      <c r="A221" s="32" t="s">
        <v>1123</v>
      </c>
      <c r="B221" s="32" t="s">
        <v>1280</v>
      </c>
      <c r="C221" s="32" t="s">
        <v>1122</v>
      </c>
      <c r="E221" s="46" t="s">
        <v>1500</v>
      </c>
    </row>
    <row r="222" spans="1:5" x14ac:dyDescent="0.3">
      <c r="A222" s="32" t="s">
        <v>1121</v>
      </c>
      <c r="B222" s="32" t="s">
        <v>1280</v>
      </c>
      <c r="C222" s="32" t="s">
        <v>1120</v>
      </c>
      <c r="E222" s="46" t="s">
        <v>1501</v>
      </c>
    </row>
    <row r="223" spans="1:5" x14ac:dyDescent="0.3">
      <c r="A223" s="32" t="s">
        <v>1119</v>
      </c>
      <c r="B223" s="32" t="s">
        <v>1280</v>
      </c>
      <c r="C223" s="32" t="s">
        <v>1118</v>
      </c>
      <c r="E223" s="46" t="s">
        <v>1502</v>
      </c>
    </row>
    <row r="224" spans="1:5" x14ac:dyDescent="0.3">
      <c r="A224" s="32" t="s">
        <v>1117</v>
      </c>
      <c r="B224" s="32" t="s">
        <v>1280</v>
      </c>
      <c r="C224" s="32" t="s">
        <v>1116</v>
      </c>
      <c r="E224" s="46" t="s">
        <v>1503</v>
      </c>
    </row>
    <row r="225" spans="1:5" x14ac:dyDescent="0.3">
      <c r="A225" s="32" t="s">
        <v>1115</v>
      </c>
      <c r="B225" s="32" t="s">
        <v>1280</v>
      </c>
      <c r="C225" s="32" t="s">
        <v>1114</v>
      </c>
      <c r="E225" s="46" t="s">
        <v>1504</v>
      </c>
    </row>
    <row r="226" spans="1:5" x14ac:dyDescent="0.3">
      <c r="A226" s="32" t="s">
        <v>1113</v>
      </c>
      <c r="B226" s="32" t="s">
        <v>1280</v>
      </c>
      <c r="C226" s="32" t="s">
        <v>1112</v>
      </c>
      <c r="E226" s="46" t="s">
        <v>1505</v>
      </c>
    </row>
    <row r="227" spans="1:5" x14ac:dyDescent="0.3">
      <c r="A227" s="32" t="s">
        <v>1111</v>
      </c>
      <c r="B227" s="32" t="s">
        <v>1280</v>
      </c>
      <c r="C227" s="32" t="s">
        <v>1110</v>
      </c>
      <c r="E227" s="46" t="s">
        <v>1506</v>
      </c>
    </row>
    <row r="228" spans="1:5" x14ac:dyDescent="0.3">
      <c r="A228" s="32" t="s">
        <v>1109</v>
      </c>
      <c r="B228" s="32" t="s">
        <v>1280</v>
      </c>
      <c r="C228" s="32" t="s">
        <v>1108</v>
      </c>
      <c r="E228" s="46" t="s">
        <v>1507</v>
      </c>
    </row>
    <row r="229" spans="1:5" x14ac:dyDescent="0.3">
      <c r="A229" s="32" t="s">
        <v>1107</v>
      </c>
      <c r="B229" s="32" t="s">
        <v>1280</v>
      </c>
      <c r="C229" s="32" t="s">
        <v>1106</v>
      </c>
      <c r="E229" s="46" t="s">
        <v>1508</v>
      </c>
    </row>
    <row r="230" spans="1:5" x14ac:dyDescent="0.3">
      <c r="A230" s="32" t="s">
        <v>1105</v>
      </c>
      <c r="B230" s="32" t="s">
        <v>1280</v>
      </c>
      <c r="C230" s="32" t="s">
        <v>1104</v>
      </c>
      <c r="E230" s="46" t="s">
        <v>1509</v>
      </c>
    </row>
    <row r="231" spans="1:5" x14ac:dyDescent="0.3">
      <c r="A231" s="32" t="s">
        <v>1103</v>
      </c>
      <c r="B231" s="32" t="s">
        <v>1280</v>
      </c>
      <c r="C231" s="32" t="s">
        <v>1102</v>
      </c>
      <c r="E231" s="46" t="s">
        <v>1510</v>
      </c>
    </row>
    <row r="232" spans="1:5" x14ac:dyDescent="0.3">
      <c r="A232" s="32" t="s">
        <v>1101</v>
      </c>
      <c r="B232" s="32" t="s">
        <v>1280</v>
      </c>
      <c r="C232" s="32" t="s">
        <v>1100</v>
      </c>
      <c r="E232" s="46" t="s">
        <v>1511</v>
      </c>
    </row>
    <row r="233" spans="1:5" x14ac:dyDescent="0.3">
      <c r="A233" s="32" t="s">
        <v>1099</v>
      </c>
      <c r="B233" s="32" t="s">
        <v>1280</v>
      </c>
      <c r="C233" s="32" t="s">
        <v>1093</v>
      </c>
      <c r="E233" s="46" t="s">
        <v>1512</v>
      </c>
    </row>
    <row r="234" spans="1:5" x14ac:dyDescent="0.3">
      <c r="A234" s="32" t="s">
        <v>1098</v>
      </c>
      <c r="B234" s="32" t="s">
        <v>1280</v>
      </c>
      <c r="C234" s="32" t="s">
        <v>1097</v>
      </c>
      <c r="E234" s="46" t="s">
        <v>1513</v>
      </c>
    </row>
    <row r="235" spans="1:5" x14ac:dyDescent="0.3">
      <c r="A235" s="32" t="s">
        <v>1096</v>
      </c>
      <c r="B235" s="32" t="s">
        <v>1280</v>
      </c>
      <c r="C235" s="32" t="s">
        <v>1095</v>
      </c>
      <c r="E235" s="46" t="s">
        <v>1514</v>
      </c>
    </row>
    <row r="236" spans="1:5" x14ac:dyDescent="0.3">
      <c r="A236" s="32" t="s">
        <v>1094</v>
      </c>
      <c r="B236" s="32" t="s">
        <v>1280</v>
      </c>
      <c r="C236" s="32" t="s">
        <v>1093</v>
      </c>
      <c r="E236" s="46" t="s">
        <v>1515</v>
      </c>
    </row>
    <row r="237" spans="1:5" x14ac:dyDescent="0.3">
      <c r="A237" s="32" t="s">
        <v>1092</v>
      </c>
      <c r="B237" s="32" t="s">
        <v>1280</v>
      </c>
      <c r="C237" s="32" t="s">
        <v>1091</v>
      </c>
      <c r="E237" s="46" t="s">
        <v>1516</v>
      </c>
    </row>
    <row r="238" spans="1:5" x14ac:dyDescent="0.3">
      <c r="A238" s="32" t="s">
        <v>1090</v>
      </c>
      <c r="B238" s="32" t="s">
        <v>1280</v>
      </c>
      <c r="C238" s="32" t="s">
        <v>1089</v>
      </c>
      <c r="E238" s="46" t="s">
        <v>1517</v>
      </c>
    </row>
    <row r="239" spans="1:5" x14ac:dyDescent="0.3">
      <c r="A239" s="32" t="s">
        <v>1088</v>
      </c>
      <c r="B239" s="32" t="s">
        <v>1280</v>
      </c>
      <c r="C239" s="32" t="s">
        <v>1087</v>
      </c>
      <c r="E239" s="46" t="s">
        <v>1518</v>
      </c>
    </row>
    <row r="240" spans="1:5" x14ac:dyDescent="0.3">
      <c r="A240" s="32" t="s">
        <v>697</v>
      </c>
      <c r="B240" s="32" t="s">
        <v>1280</v>
      </c>
      <c r="C240" s="32" t="s">
        <v>696</v>
      </c>
      <c r="E240" s="46" t="s">
        <v>1519</v>
      </c>
    </row>
    <row r="241" spans="1:5" x14ac:dyDescent="0.3">
      <c r="A241" s="32" t="s">
        <v>695</v>
      </c>
      <c r="B241" s="32" t="s">
        <v>1280</v>
      </c>
      <c r="C241" s="32" t="s">
        <v>694</v>
      </c>
      <c r="E241" s="46" t="s">
        <v>1520</v>
      </c>
    </row>
    <row r="242" spans="1:5" x14ac:dyDescent="0.3">
      <c r="A242" s="32" t="s">
        <v>689</v>
      </c>
      <c r="B242" s="32" t="s">
        <v>1280</v>
      </c>
      <c r="C242" s="32" t="s">
        <v>688</v>
      </c>
      <c r="E242" s="46" t="s">
        <v>1521</v>
      </c>
    </row>
    <row r="243" spans="1:5" x14ac:dyDescent="0.3">
      <c r="A243" s="32" t="s">
        <v>687</v>
      </c>
      <c r="B243" s="32" t="s">
        <v>1280</v>
      </c>
      <c r="C243" s="32" t="s">
        <v>686</v>
      </c>
      <c r="E243" s="46" t="s">
        <v>1522</v>
      </c>
    </row>
    <row r="244" spans="1:5" x14ac:dyDescent="0.3">
      <c r="A244" s="32" t="s">
        <v>685</v>
      </c>
      <c r="B244" s="32" t="s">
        <v>1280</v>
      </c>
      <c r="C244" s="32" t="s">
        <v>684</v>
      </c>
      <c r="E244" s="46" t="s">
        <v>1523</v>
      </c>
    </row>
    <row r="245" spans="1:5" x14ac:dyDescent="0.3">
      <c r="A245" s="32" t="s">
        <v>683</v>
      </c>
      <c r="B245" s="32" t="s">
        <v>1280</v>
      </c>
      <c r="C245" s="32" t="s">
        <v>682</v>
      </c>
      <c r="E245" s="46" t="s">
        <v>1524</v>
      </c>
    </row>
    <row r="246" spans="1:5" x14ac:dyDescent="0.3">
      <c r="A246" s="32" t="s">
        <v>681</v>
      </c>
      <c r="B246" s="32" t="s">
        <v>1280</v>
      </c>
      <c r="C246" s="32" t="s">
        <v>680</v>
      </c>
      <c r="E246" s="46" t="s">
        <v>1525</v>
      </c>
    </row>
    <row r="247" spans="1:5" x14ac:dyDescent="0.3">
      <c r="A247" s="32" t="s">
        <v>679</v>
      </c>
      <c r="B247" s="32" t="s">
        <v>1280</v>
      </c>
      <c r="C247" s="32" t="s">
        <v>678</v>
      </c>
      <c r="E247" s="46" t="s">
        <v>1526</v>
      </c>
    </row>
    <row r="248" spans="1:5" x14ac:dyDescent="0.3">
      <c r="A248" s="32" t="s">
        <v>677</v>
      </c>
      <c r="B248" s="32" t="s">
        <v>1280</v>
      </c>
      <c r="C248" s="32" t="s">
        <v>676</v>
      </c>
      <c r="E248" s="46" t="s">
        <v>1527</v>
      </c>
    </row>
    <row r="249" spans="1:5" x14ac:dyDescent="0.3">
      <c r="A249" s="32" t="s">
        <v>675</v>
      </c>
      <c r="B249" s="32" t="s">
        <v>1280</v>
      </c>
      <c r="C249" s="32" t="s">
        <v>674</v>
      </c>
      <c r="E249" s="46" t="s">
        <v>1528</v>
      </c>
    </row>
    <row r="250" spans="1:5" x14ac:dyDescent="0.3">
      <c r="A250" s="32" t="s">
        <v>673</v>
      </c>
      <c r="B250" s="32" t="s">
        <v>1280</v>
      </c>
      <c r="C250" s="32" t="s">
        <v>672</v>
      </c>
      <c r="E250" s="46" t="s">
        <v>1529</v>
      </c>
    </row>
    <row r="251" spans="1:5" x14ac:dyDescent="0.3">
      <c r="A251" s="32" t="s">
        <v>671</v>
      </c>
      <c r="B251" s="32" t="s">
        <v>1280</v>
      </c>
      <c r="C251" s="32" t="s">
        <v>670</v>
      </c>
      <c r="E251" s="46" t="s">
        <v>1530</v>
      </c>
    </row>
    <row r="252" spans="1:5" x14ac:dyDescent="0.3">
      <c r="A252" s="32" t="s">
        <v>669</v>
      </c>
      <c r="B252" s="32" t="s">
        <v>1280</v>
      </c>
      <c r="C252" s="32" t="s">
        <v>668</v>
      </c>
      <c r="E252" s="46" t="s">
        <v>1531</v>
      </c>
    </row>
    <row r="253" spans="1:5" x14ac:dyDescent="0.3">
      <c r="A253" s="32" t="s">
        <v>667</v>
      </c>
      <c r="B253" s="32" t="s">
        <v>1280</v>
      </c>
      <c r="C253" s="32" t="s">
        <v>666</v>
      </c>
      <c r="E253" s="46" t="s">
        <v>1532</v>
      </c>
    </row>
    <row r="254" spans="1:5" x14ac:dyDescent="0.3">
      <c r="A254" s="32" t="s">
        <v>665</v>
      </c>
      <c r="B254" s="32" t="s">
        <v>1280</v>
      </c>
      <c r="C254" s="32" t="s">
        <v>664</v>
      </c>
      <c r="E254" s="46" t="s">
        <v>1533</v>
      </c>
    </row>
    <row r="255" spans="1:5" x14ac:dyDescent="0.3">
      <c r="A255" s="32" t="s">
        <v>663</v>
      </c>
      <c r="B255" s="32" t="s">
        <v>1280</v>
      </c>
      <c r="C255" s="32" t="s">
        <v>662</v>
      </c>
      <c r="E255" s="46" t="s">
        <v>1534</v>
      </c>
    </row>
    <row r="256" spans="1:5" x14ac:dyDescent="0.3">
      <c r="A256" s="32" t="s">
        <v>661</v>
      </c>
      <c r="B256" s="32" t="s">
        <v>1280</v>
      </c>
      <c r="C256" s="32" t="s">
        <v>660</v>
      </c>
      <c r="E256" s="46" t="s">
        <v>1535</v>
      </c>
    </row>
    <row r="257" spans="1:5" x14ac:dyDescent="0.3">
      <c r="A257" s="32" t="s">
        <v>659</v>
      </c>
      <c r="B257" s="32" t="s">
        <v>1280</v>
      </c>
      <c r="C257" s="32" t="s">
        <v>658</v>
      </c>
      <c r="E257" s="46" t="s">
        <v>1536</v>
      </c>
    </row>
    <row r="258" spans="1:5" x14ac:dyDescent="0.3">
      <c r="A258" s="32" t="s">
        <v>1086</v>
      </c>
      <c r="B258" s="32" t="s">
        <v>1280</v>
      </c>
      <c r="C258" s="32" t="s">
        <v>1085</v>
      </c>
      <c r="E258" s="46" t="s">
        <v>1537</v>
      </c>
    </row>
    <row r="259" spans="1:5" x14ac:dyDescent="0.3">
      <c r="A259" s="32" t="s">
        <v>1084</v>
      </c>
      <c r="B259" s="32" t="s">
        <v>1280</v>
      </c>
      <c r="C259" s="32" t="s">
        <v>1083</v>
      </c>
      <c r="E259" s="46" t="s">
        <v>1538</v>
      </c>
    </row>
    <row r="260" spans="1:5" x14ac:dyDescent="0.3">
      <c r="A260" s="32" t="s">
        <v>657</v>
      </c>
      <c r="B260" s="32" t="s">
        <v>1280</v>
      </c>
      <c r="C260" s="32" t="s">
        <v>656</v>
      </c>
      <c r="E260" s="46" t="s">
        <v>1539</v>
      </c>
    </row>
    <row r="261" spans="1:5" x14ac:dyDescent="0.3">
      <c r="A261" s="32" t="s">
        <v>655</v>
      </c>
      <c r="B261" s="32" t="s">
        <v>1280</v>
      </c>
      <c r="C261" s="32" t="s">
        <v>654</v>
      </c>
      <c r="E261" s="46" t="s">
        <v>1540</v>
      </c>
    </row>
    <row r="262" spans="1:5" x14ac:dyDescent="0.3">
      <c r="A262" s="32" t="s">
        <v>653</v>
      </c>
      <c r="B262" s="32" t="s">
        <v>1280</v>
      </c>
      <c r="C262" s="32" t="s">
        <v>652</v>
      </c>
      <c r="E262" s="46" t="s">
        <v>1541</v>
      </c>
    </row>
    <row r="263" spans="1:5" x14ac:dyDescent="0.3">
      <c r="A263" s="32" t="s">
        <v>651</v>
      </c>
      <c r="B263" s="32" t="s">
        <v>1280</v>
      </c>
      <c r="C263" s="32" t="s">
        <v>650</v>
      </c>
      <c r="E263" s="46" t="s">
        <v>1542</v>
      </c>
    </row>
    <row r="264" spans="1:5" x14ac:dyDescent="0.3">
      <c r="A264" s="32" t="s">
        <v>649</v>
      </c>
      <c r="B264" s="32" t="s">
        <v>1280</v>
      </c>
      <c r="C264" s="32" t="s">
        <v>648</v>
      </c>
      <c r="E264" s="46" t="s">
        <v>1543</v>
      </c>
    </row>
    <row r="265" spans="1:5" x14ac:dyDescent="0.3">
      <c r="A265" s="32" t="s">
        <v>647</v>
      </c>
      <c r="B265" s="32" t="s">
        <v>1280</v>
      </c>
      <c r="C265" s="32" t="s">
        <v>646</v>
      </c>
      <c r="E265" s="46" t="s">
        <v>1544</v>
      </c>
    </row>
    <row r="266" spans="1:5" x14ac:dyDescent="0.3">
      <c r="A266" s="32" t="s">
        <v>645</v>
      </c>
      <c r="B266" s="32" t="s">
        <v>1280</v>
      </c>
      <c r="C266" s="32" t="s">
        <v>644</v>
      </c>
      <c r="E266" s="46" t="s">
        <v>1545</v>
      </c>
    </row>
    <row r="267" spans="1:5" x14ac:dyDescent="0.3">
      <c r="A267" s="32" t="s">
        <v>643</v>
      </c>
      <c r="B267" s="32" t="s">
        <v>1280</v>
      </c>
      <c r="C267" s="32" t="s">
        <v>642</v>
      </c>
      <c r="E267" s="46" t="s">
        <v>1546</v>
      </c>
    </row>
    <row r="268" spans="1:5" x14ac:dyDescent="0.3">
      <c r="A268" s="32" t="s">
        <v>641</v>
      </c>
      <c r="B268" s="32" t="s">
        <v>1280</v>
      </c>
      <c r="C268" s="32" t="s">
        <v>640</v>
      </c>
      <c r="E268" s="46" t="s">
        <v>1547</v>
      </c>
    </row>
    <row r="269" spans="1:5" x14ac:dyDescent="0.3">
      <c r="A269" s="32" t="s">
        <v>637</v>
      </c>
      <c r="B269" s="32" t="s">
        <v>1280</v>
      </c>
      <c r="C269" s="32" t="s">
        <v>636</v>
      </c>
      <c r="E269" s="46" t="s">
        <v>1548</v>
      </c>
    </row>
    <row r="270" spans="1:5" x14ac:dyDescent="0.3">
      <c r="A270" s="32" t="s">
        <v>631</v>
      </c>
      <c r="B270" s="32" t="s">
        <v>1280</v>
      </c>
      <c r="C270" s="32" t="s">
        <v>630</v>
      </c>
      <c r="E270" s="46" t="s">
        <v>1549</v>
      </c>
    </row>
    <row r="271" spans="1:5" x14ac:dyDescent="0.3">
      <c r="A271" s="32" t="s">
        <v>629</v>
      </c>
      <c r="B271" s="32" t="s">
        <v>1280</v>
      </c>
      <c r="C271" s="32" t="s">
        <v>628</v>
      </c>
      <c r="E271" s="46" t="s">
        <v>1550</v>
      </c>
    </row>
    <row r="272" spans="1:5" x14ac:dyDescent="0.3">
      <c r="A272" s="32" t="s">
        <v>627</v>
      </c>
      <c r="B272" s="32" t="s">
        <v>1280</v>
      </c>
      <c r="C272" s="32" t="s">
        <v>626</v>
      </c>
      <c r="E272" s="46" t="s">
        <v>1551</v>
      </c>
    </row>
    <row r="273" spans="1:5" x14ac:dyDescent="0.3">
      <c r="A273" s="32" t="s">
        <v>625</v>
      </c>
      <c r="B273" s="32" t="s">
        <v>1280</v>
      </c>
      <c r="C273" s="32" t="s">
        <v>624</v>
      </c>
      <c r="E273" s="46" t="s">
        <v>1552</v>
      </c>
    </row>
    <row r="274" spans="1:5" x14ac:dyDescent="0.3">
      <c r="A274" s="32" t="s">
        <v>621</v>
      </c>
      <c r="B274" s="32" t="s">
        <v>1280</v>
      </c>
      <c r="C274" s="32" t="s">
        <v>620</v>
      </c>
      <c r="E274" s="46" t="s">
        <v>1553</v>
      </c>
    </row>
    <row r="275" spans="1:5" x14ac:dyDescent="0.3">
      <c r="A275" s="32" t="s">
        <v>619</v>
      </c>
      <c r="B275" s="32" t="s">
        <v>1280</v>
      </c>
      <c r="C275" s="32" t="s">
        <v>618</v>
      </c>
      <c r="E275" s="46" t="s">
        <v>1554</v>
      </c>
    </row>
    <row r="276" spans="1:5" x14ac:dyDescent="0.3">
      <c r="A276" s="32" t="s">
        <v>615</v>
      </c>
      <c r="B276" s="32" t="s">
        <v>1280</v>
      </c>
      <c r="C276" s="32" t="s">
        <v>614</v>
      </c>
      <c r="E276" s="46" t="s">
        <v>1555</v>
      </c>
    </row>
    <row r="277" spans="1:5" x14ac:dyDescent="0.3">
      <c r="A277" s="32" t="s">
        <v>613</v>
      </c>
      <c r="B277" s="32" t="s">
        <v>1280</v>
      </c>
      <c r="C277" s="32" t="s">
        <v>612</v>
      </c>
      <c r="E277" s="46" t="s">
        <v>1556</v>
      </c>
    </row>
    <row r="278" spans="1:5" x14ac:dyDescent="0.3">
      <c r="A278" s="32" t="s">
        <v>611</v>
      </c>
      <c r="B278" s="32" t="s">
        <v>1280</v>
      </c>
      <c r="C278" s="32" t="s">
        <v>610</v>
      </c>
      <c r="E278" s="46" t="s">
        <v>1557</v>
      </c>
    </row>
    <row r="279" spans="1:5" x14ac:dyDescent="0.3">
      <c r="A279" s="32" t="s">
        <v>609</v>
      </c>
      <c r="B279" s="32" t="s">
        <v>1280</v>
      </c>
      <c r="C279" s="32" t="s">
        <v>608</v>
      </c>
      <c r="E279" s="46" t="s">
        <v>1558</v>
      </c>
    </row>
    <row r="280" spans="1:5" x14ac:dyDescent="0.3">
      <c r="A280" s="32" t="s">
        <v>607</v>
      </c>
      <c r="B280" s="32" t="s">
        <v>1280</v>
      </c>
      <c r="C280" s="32" t="s">
        <v>606</v>
      </c>
      <c r="E280" s="46" t="s">
        <v>1559</v>
      </c>
    </row>
    <row r="281" spans="1:5" x14ac:dyDescent="0.3">
      <c r="A281" s="32" t="s">
        <v>605</v>
      </c>
      <c r="B281" s="32" t="s">
        <v>1280</v>
      </c>
      <c r="C281" s="32" t="s">
        <v>604</v>
      </c>
      <c r="E281" s="46" t="s">
        <v>1560</v>
      </c>
    </row>
    <row r="282" spans="1:5" x14ac:dyDescent="0.3">
      <c r="A282" s="32" t="s">
        <v>1082</v>
      </c>
      <c r="B282" s="32" t="s">
        <v>1280</v>
      </c>
      <c r="C282" s="32" t="s">
        <v>1081</v>
      </c>
      <c r="E282" s="46" t="s">
        <v>1561</v>
      </c>
    </row>
    <row r="283" spans="1:5" x14ac:dyDescent="0.3">
      <c r="A283" s="32" t="s">
        <v>603</v>
      </c>
      <c r="B283" s="32" t="s">
        <v>1280</v>
      </c>
      <c r="C283" s="32" t="s">
        <v>602</v>
      </c>
      <c r="E283" s="46" t="s">
        <v>1562</v>
      </c>
    </row>
    <row r="284" spans="1:5" x14ac:dyDescent="0.3">
      <c r="A284" s="32" t="s">
        <v>601</v>
      </c>
      <c r="B284" s="32" t="s">
        <v>1280</v>
      </c>
      <c r="C284" s="32" t="s">
        <v>600</v>
      </c>
      <c r="E284" s="46" t="s">
        <v>1563</v>
      </c>
    </row>
    <row r="285" spans="1:5" x14ac:dyDescent="0.3">
      <c r="A285" s="32" t="s">
        <v>599</v>
      </c>
      <c r="B285" s="32" t="s">
        <v>1280</v>
      </c>
      <c r="C285" s="32" t="s">
        <v>598</v>
      </c>
      <c r="E285" s="46" t="s">
        <v>1564</v>
      </c>
    </row>
    <row r="286" spans="1:5" x14ac:dyDescent="0.3">
      <c r="A286" s="32" t="s">
        <v>597</v>
      </c>
      <c r="B286" s="32" t="s">
        <v>1280</v>
      </c>
      <c r="C286" s="32" t="s">
        <v>596</v>
      </c>
      <c r="E286" s="46" t="s">
        <v>1565</v>
      </c>
    </row>
    <row r="287" spans="1:5" x14ac:dyDescent="0.3">
      <c r="A287" s="32" t="s">
        <v>595</v>
      </c>
      <c r="B287" s="32" t="s">
        <v>1280</v>
      </c>
      <c r="C287" s="32" t="s">
        <v>594</v>
      </c>
      <c r="E287" s="46" t="s">
        <v>1566</v>
      </c>
    </row>
    <row r="288" spans="1:5" x14ac:dyDescent="0.3">
      <c r="A288" s="32" t="s">
        <v>593</v>
      </c>
      <c r="B288" s="32" t="s">
        <v>1280</v>
      </c>
      <c r="C288" s="32" t="s">
        <v>592</v>
      </c>
      <c r="E288" s="46" t="s">
        <v>1567</v>
      </c>
    </row>
    <row r="289" spans="1:5" x14ac:dyDescent="0.3">
      <c r="A289" s="32" t="s">
        <v>591</v>
      </c>
      <c r="B289" s="32" t="s">
        <v>1280</v>
      </c>
      <c r="C289" s="32" t="s">
        <v>590</v>
      </c>
      <c r="E289" s="46" t="s">
        <v>1568</v>
      </c>
    </row>
    <row r="290" spans="1:5" x14ac:dyDescent="0.3">
      <c r="A290" s="32" t="s">
        <v>589</v>
      </c>
      <c r="B290" s="32" t="s">
        <v>1280</v>
      </c>
      <c r="C290" s="32" t="s">
        <v>588</v>
      </c>
      <c r="E290" s="46" t="s">
        <v>1569</v>
      </c>
    </row>
    <row r="291" spans="1:5" x14ac:dyDescent="0.3">
      <c r="A291" s="32" t="s">
        <v>1080</v>
      </c>
      <c r="B291" s="32" t="s">
        <v>1280</v>
      </c>
      <c r="C291" s="32" t="s">
        <v>1079</v>
      </c>
      <c r="E291" s="46" t="s">
        <v>1570</v>
      </c>
    </row>
    <row r="292" spans="1:5" x14ac:dyDescent="0.3">
      <c r="A292" s="32" t="s">
        <v>585</v>
      </c>
      <c r="B292" s="32" t="s">
        <v>1280</v>
      </c>
      <c r="C292" s="32" t="s">
        <v>584</v>
      </c>
      <c r="E292" s="46" t="s">
        <v>1571</v>
      </c>
    </row>
    <row r="293" spans="1:5" x14ac:dyDescent="0.3">
      <c r="A293" s="32" t="s">
        <v>581</v>
      </c>
      <c r="B293" s="32" t="s">
        <v>1280</v>
      </c>
      <c r="C293" s="32" t="s">
        <v>580</v>
      </c>
      <c r="E293" s="46" t="s">
        <v>1572</v>
      </c>
    </row>
    <row r="294" spans="1:5" x14ac:dyDescent="0.3">
      <c r="A294" s="32" t="s">
        <v>579</v>
      </c>
      <c r="B294" s="32" t="s">
        <v>1280</v>
      </c>
      <c r="C294" s="32" t="s">
        <v>578</v>
      </c>
      <c r="E294" s="46" t="s">
        <v>1573</v>
      </c>
    </row>
    <row r="295" spans="1:5" x14ac:dyDescent="0.3">
      <c r="A295" s="32" t="s">
        <v>577</v>
      </c>
      <c r="B295" s="32" t="s">
        <v>1280</v>
      </c>
      <c r="C295" s="32" t="s">
        <v>576</v>
      </c>
      <c r="E295" s="46" t="s">
        <v>1574</v>
      </c>
    </row>
    <row r="296" spans="1:5" x14ac:dyDescent="0.3">
      <c r="A296" s="32" t="s">
        <v>575</v>
      </c>
      <c r="B296" s="32" t="s">
        <v>1280</v>
      </c>
      <c r="C296" s="32" t="s">
        <v>574</v>
      </c>
      <c r="E296" s="46" t="s">
        <v>1575</v>
      </c>
    </row>
    <row r="297" spans="1:5" x14ac:dyDescent="0.3">
      <c r="A297" s="32" t="s">
        <v>573</v>
      </c>
      <c r="B297" s="32" t="s">
        <v>1280</v>
      </c>
      <c r="C297" s="32" t="s">
        <v>572</v>
      </c>
      <c r="E297" s="46" t="s">
        <v>1576</v>
      </c>
    </row>
    <row r="298" spans="1:5" x14ac:dyDescent="0.3">
      <c r="A298" s="32" t="s">
        <v>571</v>
      </c>
      <c r="B298" s="32" t="s">
        <v>1280</v>
      </c>
      <c r="C298" s="32" t="s">
        <v>570</v>
      </c>
      <c r="E298" s="46" t="s">
        <v>1577</v>
      </c>
    </row>
    <row r="299" spans="1:5" x14ac:dyDescent="0.3">
      <c r="A299" s="32" t="s">
        <v>567</v>
      </c>
      <c r="B299" s="32" t="s">
        <v>1280</v>
      </c>
      <c r="C299" s="32" t="s">
        <v>566</v>
      </c>
      <c r="E299" s="46" t="s">
        <v>1578</v>
      </c>
    </row>
    <row r="300" spans="1:5" x14ac:dyDescent="0.3">
      <c r="A300" s="32" t="s">
        <v>565</v>
      </c>
      <c r="B300" s="32" t="s">
        <v>1280</v>
      </c>
      <c r="C300" s="32" t="s">
        <v>564</v>
      </c>
      <c r="E300" s="46" t="s">
        <v>1579</v>
      </c>
    </row>
    <row r="301" spans="1:5" x14ac:dyDescent="0.3">
      <c r="A301" s="32" t="s">
        <v>563</v>
      </c>
      <c r="B301" s="32" t="s">
        <v>1280</v>
      </c>
      <c r="C301" s="32" t="s">
        <v>562</v>
      </c>
      <c r="E301" s="46" t="s">
        <v>1580</v>
      </c>
    </row>
    <row r="302" spans="1:5" x14ac:dyDescent="0.3">
      <c r="A302" s="32" t="s">
        <v>561</v>
      </c>
      <c r="B302" s="32" t="s">
        <v>1280</v>
      </c>
      <c r="C302" s="32" t="s">
        <v>560</v>
      </c>
      <c r="E302" s="46" t="s">
        <v>1581</v>
      </c>
    </row>
    <row r="303" spans="1:5" x14ac:dyDescent="0.3">
      <c r="A303" s="32" t="s">
        <v>557</v>
      </c>
      <c r="B303" s="32" t="s">
        <v>1280</v>
      </c>
      <c r="C303" s="32" t="s">
        <v>556</v>
      </c>
      <c r="E303" s="46" t="s">
        <v>1582</v>
      </c>
    </row>
    <row r="304" spans="1:5" x14ac:dyDescent="0.3">
      <c r="A304" s="32" t="s">
        <v>555</v>
      </c>
      <c r="B304" s="32" t="s">
        <v>1280</v>
      </c>
      <c r="C304" s="32" t="s">
        <v>554</v>
      </c>
      <c r="E304" s="46" t="s">
        <v>1583</v>
      </c>
    </row>
    <row r="305" spans="1:5" x14ac:dyDescent="0.3">
      <c r="A305" s="32" t="s">
        <v>553</v>
      </c>
      <c r="B305" s="32" t="s">
        <v>1280</v>
      </c>
      <c r="C305" s="32" t="s">
        <v>552</v>
      </c>
      <c r="E305" s="46" t="s">
        <v>1584</v>
      </c>
    </row>
    <row r="306" spans="1:5" x14ac:dyDescent="0.3">
      <c r="A306" s="32" t="s">
        <v>551</v>
      </c>
      <c r="B306" s="32" t="s">
        <v>1280</v>
      </c>
      <c r="C306" s="32" t="s">
        <v>550</v>
      </c>
      <c r="E306" s="46" t="s">
        <v>1585</v>
      </c>
    </row>
    <row r="307" spans="1:5" x14ac:dyDescent="0.3">
      <c r="A307" s="32" t="s">
        <v>547</v>
      </c>
      <c r="B307" s="32" t="s">
        <v>1280</v>
      </c>
      <c r="C307" s="32" t="s">
        <v>546</v>
      </c>
      <c r="E307" s="46" t="s">
        <v>1586</v>
      </c>
    </row>
    <row r="308" spans="1:5" x14ac:dyDescent="0.3">
      <c r="A308" s="32" t="s">
        <v>1078</v>
      </c>
      <c r="B308" s="32" t="s">
        <v>1280</v>
      </c>
      <c r="C308" s="32" t="s">
        <v>1077</v>
      </c>
      <c r="E308" s="46" t="s">
        <v>1587</v>
      </c>
    </row>
    <row r="309" spans="1:5" x14ac:dyDescent="0.3">
      <c r="A309" s="32" t="s">
        <v>543</v>
      </c>
      <c r="B309" s="32" t="s">
        <v>1280</v>
      </c>
      <c r="C309" s="32" t="s">
        <v>542</v>
      </c>
      <c r="E309" s="46" t="s">
        <v>1588</v>
      </c>
    </row>
    <row r="310" spans="1:5" x14ac:dyDescent="0.3">
      <c r="A310" s="32" t="s">
        <v>541</v>
      </c>
      <c r="B310" s="32" t="s">
        <v>1280</v>
      </c>
      <c r="C310" s="32" t="s">
        <v>540</v>
      </c>
      <c r="E310" s="46" t="s">
        <v>1589</v>
      </c>
    </row>
    <row r="311" spans="1:5" x14ac:dyDescent="0.3">
      <c r="A311" s="32" t="s">
        <v>539</v>
      </c>
      <c r="B311" s="32" t="s">
        <v>1280</v>
      </c>
      <c r="C311" s="32" t="s">
        <v>538</v>
      </c>
      <c r="E311" s="46" t="s">
        <v>1590</v>
      </c>
    </row>
    <row r="312" spans="1:5" x14ac:dyDescent="0.3">
      <c r="A312" s="32" t="s">
        <v>537</v>
      </c>
      <c r="B312" s="32" t="s">
        <v>1280</v>
      </c>
      <c r="C312" s="32" t="s">
        <v>536</v>
      </c>
      <c r="E312" s="46" t="s">
        <v>1591</v>
      </c>
    </row>
    <row r="313" spans="1:5" x14ac:dyDescent="0.3">
      <c r="A313" s="32" t="s">
        <v>535</v>
      </c>
      <c r="B313" s="32" t="s">
        <v>1280</v>
      </c>
      <c r="C313" s="32" t="s">
        <v>534</v>
      </c>
      <c r="E313" s="46" t="s">
        <v>1592</v>
      </c>
    </row>
    <row r="314" spans="1:5" x14ac:dyDescent="0.3">
      <c r="A314" s="32" t="s">
        <v>533</v>
      </c>
      <c r="B314" s="32" t="s">
        <v>1280</v>
      </c>
      <c r="C314" s="32" t="s">
        <v>532</v>
      </c>
      <c r="E314" s="46" t="s">
        <v>1593</v>
      </c>
    </row>
    <row r="315" spans="1:5" x14ac:dyDescent="0.3">
      <c r="A315" s="32" t="s">
        <v>531</v>
      </c>
      <c r="B315" s="32" t="s">
        <v>1280</v>
      </c>
      <c r="C315" s="32" t="s">
        <v>530</v>
      </c>
      <c r="E315" s="46" t="s">
        <v>1594</v>
      </c>
    </row>
    <row r="316" spans="1:5" x14ac:dyDescent="0.3">
      <c r="A316" s="32" t="s">
        <v>519</v>
      </c>
      <c r="B316" s="32" t="s">
        <v>1280</v>
      </c>
      <c r="C316" s="32" t="s">
        <v>518</v>
      </c>
      <c r="E316" s="46" t="s">
        <v>1595</v>
      </c>
    </row>
    <row r="317" spans="1:5" x14ac:dyDescent="0.3">
      <c r="A317" s="32" t="s">
        <v>515</v>
      </c>
      <c r="B317" s="32" t="s">
        <v>1280</v>
      </c>
      <c r="C317" s="32" t="s">
        <v>1076</v>
      </c>
      <c r="E317" s="46" t="s">
        <v>1596</v>
      </c>
    </row>
  </sheetData>
  <autoFilter ref="A1:C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zoomScale="85" zoomScaleNormal="85" workbookViewId="0">
      <selection activeCell="F20" sqref="F20"/>
    </sheetView>
  </sheetViews>
  <sheetFormatPr baseColWidth="10" defaultRowHeight="12" x14ac:dyDescent="0.2"/>
  <cols>
    <col min="1" max="1" width="22.5703125" customWidth="1"/>
    <col min="2" max="2" width="2.140625" customWidth="1"/>
    <col min="3" max="4" width="8.140625" customWidth="1"/>
    <col min="5" max="5" width="5.85546875" customWidth="1"/>
    <col min="6" max="6" width="13.85546875" customWidth="1"/>
    <col min="7" max="7" width="3.85546875" customWidth="1"/>
    <col min="8" max="8" width="3.5703125" customWidth="1"/>
    <col min="9" max="9" width="3" customWidth="1"/>
    <col min="10" max="10" width="7" customWidth="1"/>
    <col min="11" max="11" width="5.5703125" customWidth="1"/>
    <col min="12" max="12" width="4.140625" customWidth="1"/>
    <col min="13" max="13" width="3" customWidth="1"/>
    <col min="14" max="14" width="2.85546875" customWidth="1"/>
    <col min="15" max="15" width="3.42578125" customWidth="1"/>
    <col min="16" max="16" width="2.5703125" bestFit="1" customWidth="1"/>
    <col min="17" max="17" width="5.7109375" customWidth="1"/>
    <col min="18" max="18" width="15.5703125" customWidth="1"/>
    <col min="19" max="19" width="9.140625" customWidth="1"/>
    <col min="20" max="20" width="16.28515625" customWidth="1"/>
  </cols>
  <sheetData>
    <row r="1" spans="1:21" ht="15" x14ac:dyDescent="0.2">
      <c r="A1" s="47" t="s">
        <v>1052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U1" s="52"/>
    </row>
    <row r="2" spans="1:21" x14ac:dyDescent="0.2">
      <c r="A2" t="s">
        <v>1053</v>
      </c>
      <c r="U2" s="52"/>
    </row>
    <row r="3" spans="1:21" x14ac:dyDescent="0.2">
      <c r="U3" s="52"/>
    </row>
    <row r="4" spans="1:21" ht="12.75" thickBot="1" x14ac:dyDescent="0.25">
      <c r="U4" s="52"/>
    </row>
    <row r="5" spans="1:21" ht="21.75" thickBot="1" x14ac:dyDescent="0.25">
      <c r="A5" s="244" t="s">
        <v>1617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  <c r="U5" s="52"/>
    </row>
    <row r="6" spans="1:21" ht="15" x14ac:dyDescent="0.2">
      <c r="A6" s="97" t="s">
        <v>1618</v>
      </c>
      <c r="B6" s="85"/>
      <c r="C6" s="236" t="s">
        <v>1621</v>
      </c>
      <c r="D6" s="237"/>
      <c r="E6" s="247"/>
      <c r="F6" s="248" t="str">
        <f>+'General Proveedor Local'!E35</f>
        <v>Responsable Inscripto</v>
      </c>
      <c r="G6" s="248"/>
      <c r="H6" s="248"/>
      <c r="I6" s="248"/>
      <c r="J6" s="248"/>
      <c r="K6" s="248"/>
      <c r="L6" s="248"/>
      <c r="M6" s="236" t="s">
        <v>1619</v>
      </c>
      <c r="N6" s="237"/>
      <c r="O6" s="237"/>
      <c r="P6" s="237"/>
      <c r="Q6" s="247"/>
      <c r="R6" s="133">
        <f>+'General Proveedor Local'!E30</f>
        <v>0</v>
      </c>
      <c r="U6" s="52"/>
    </row>
    <row r="7" spans="1:21" ht="15" x14ac:dyDescent="0.2">
      <c r="A7" s="98" t="s">
        <v>1622</v>
      </c>
      <c r="B7" s="85"/>
      <c r="C7" s="140" t="s">
        <v>1598</v>
      </c>
      <c r="D7" s="141"/>
      <c r="E7" s="142"/>
      <c r="F7" s="249" t="str">
        <f>+'General Proveedor Local'!E42</f>
        <v>Responsable Inscripto</v>
      </c>
      <c r="G7" s="249"/>
      <c r="H7" s="249"/>
      <c r="I7" s="249"/>
      <c r="J7" s="249"/>
      <c r="K7" s="249"/>
      <c r="L7" s="249"/>
      <c r="M7" s="140" t="s">
        <v>1597</v>
      </c>
      <c r="N7" s="141"/>
      <c r="O7" s="141"/>
      <c r="P7" s="141"/>
      <c r="Q7" s="142"/>
      <c r="R7" s="113"/>
      <c r="U7" s="52"/>
    </row>
    <row r="8" spans="1:21" ht="15" x14ac:dyDescent="0.2">
      <c r="A8" s="99" t="s">
        <v>1623</v>
      </c>
      <c r="B8" s="85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6"/>
      <c r="U8" s="52"/>
    </row>
    <row r="9" spans="1:21" ht="15" x14ac:dyDescent="0.2">
      <c r="A9" s="99" t="s">
        <v>1620</v>
      </c>
      <c r="B9" s="85"/>
      <c r="C9" s="233" t="s">
        <v>1624</v>
      </c>
      <c r="D9" s="234"/>
      <c r="E9" s="235"/>
      <c r="F9" s="120" t="s">
        <v>1625</v>
      </c>
      <c r="G9" s="92"/>
      <c r="H9" s="236" t="s">
        <v>1626</v>
      </c>
      <c r="I9" s="237"/>
      <c r="J9" s="238"/>
      <c r="K9" s="239"/>
      <c r="L9" s="240"/>
      <c r="M9" s="91"/>
      <c r="N9" s="91"/>
      <c r="O9" s="91"/>
      <c r="P9" s="91"/>
      <c r="Q9" s="91"/>
      <c r="R9" s="102"/>
      <c r="U9" s="52"/>
    </row>
    <row r="10" spans="1:21" ht="15" x14ac:dyDescent="0.2">
      <c r="A10" s="100"/>
      <c r="B10" s="85"/>
      <c r="C10" s="233" t="s">
        <v>1627</v>
      </c>
      <c r="D10" s="234"/>
      <c r="E10" s="234"/>
      <c r="F10" s="119" t="s">
        <v>1625</v>
      </c>
      <c r="G10" s="89"/>
      <c r="H10" s="140" t="s">
        <v>1626</v>
      </c>
      <c r="I10" s="141"/>
      <c r="J10" s="241"/>
      <c r="K10" s="242"/>
      <c r="L10" s="243"/>
      <c r="M10" s="91"/>
      <c r="N10" s="91"/>
      <c r="O10" s="91"/>
      <c r="P10" s="91"/>
      <c r="Q10" s="91"/>
      <c r="R10" s="102"/>
      <c r="U10" s="52"/>
    </row>
    <row r="11" spans="1:21" ht="15" x14ac:dyDescent="0.2">
      <c r="A11" s="100"/>
      <c r="B11" s="85"/>
      <c r="C11" s="233" t="s">
        <v>1631</v>
      </c>
      <c r="D11" s="234"/>
      <c r="E11" s="255"/>
      <c r="F11" s="253"/>
      <c r="G11" s="25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02"/>
      <c r="U11" s="52"/>
    </row>
    <row r="12" spans="1:21" ht="15" x14ac:dyDescent="0.2">
      <c r="A12" s="100"/>
      <c r="B12" s="85"/>
      <c r="C12" s="233" t="s">
        <v>1628</v>
      </c>
      <c r="D12" s="234"/>
      <c r="E12" s="235"/>
      <c r="F12" s="119" t="s">
        <v>1625</v>
      </c>
      <c r="G12" s="89"/>
      <c r="H12" s="140" t="s">
        <v>1626</v>
      </c>
      <c r="I12" s="141"/>
      <c r="J12" s="241"/>
      <c r="K12" s="242"/>
      <c r="L12" s="243"/>
      <c r="M12" s="91"/>
      <c r="N12" s="91"/>
      <c r="O12" s="91"/>
      <c r="P12" s="91"/>
      <c r="Q12" s="91"/>
      <c r="R12" s="102"/>
      <c r="U12" s="52"/>
    </row>
    <row r="13" spans="1:21" ht="15" x14ac:dyDescent="0.2">
      <c r="A13" s="97"/>
      <c r="B13" s="85"/>
      <c r="C13" s="93" t="s">
        <v>1629</v>
      </c>
      <c r="D13" s="90"/>
      <c r="E13" s="110"/>
      <c r="F13" s="253"/>
      <c r="G13" s="254"/>
      <c r="H13" s="93" t="s">
        <v>1630</v>
      </c>
      <c r="I13" s="94"/>
      <c r="J13" s="94"/>
      <c r="K13" s="94"/>
      <c r="L13" s="95"/>
      <c r="M13" s="250"/>
      <c r="N13" s="251"/>
      <c r="O13" s="251"/>
      <c r="P13" s="252"/>
      <c r="Q13" s="91"/>
      <c r="R13" s="102"/>
      <c r="U13" s="52"/>
    </row>
    <row r="14" spans="1:21" ht="15" x14ac:dyDescent="0.2">
      <c r="A14" s="100"/>
      <c r="B14" s="85"/>
      <c r="C14" s="103"/>
      <c r="D14" s="104"/>
      <c r="E14" s="104"/>
      <c r="F14" s="105"/>
      <c r="G14" s="105"/>
      <c r="H14" s="104"/>
      <c r="I14" s="96"/>
      <c r="J14" s="96"/>
      <c r="K14" s="96"/>
      <c r="L14" s="96"/>
      <c r="M14" s="96"/>
      <c r="N14" s="96"/>
      <c r="O14" s="96"/>
      <c r="P14" s="96"/>
      <c r="Q14" s="96"/>
      <c r="R14" s="106"/>
      <c r="U14" s="52"/>
    </row>
    <row r="15" spans="1:21" ht="15" x14ac:dyDescent="0.2">
      <c r="A15" s="99" t="s">
        <v>1632</v>
      </c>
      <c r="B15" s="85"/>
      <c r="C15" s="111"/>
      <c r="D15" s="96"/>
      <c r="E15" s="96"/>
      <c r="G15" s="82" t="s">
        <v>1636</v>
      </c>
      <c r="H15" s="96"/>
      <c r="I15" s="96"/>
      <c r="J15" s="96"/>
      <c r="K15" s="96" t="s">
        <v>1641</v>
      </c>
      <c r="L15" s="96"/>
      <c r="M15" s="96"/>
      <c r="N15" s="96"/>
      <c r="O15" s="96" t="s">
        <v>1642</v>
      </c>
      <c r="P15" s="96"/>
      <c r="Q15" s="96"/>
      <c r="R15" s="106"/>
      <c r="U15" s="52"/>
    </row>
    <row r="16" spans="1:21" ht="15" x14ac:dyDescent="0.2">
      <c r="A16" s="99"/>
      <c r="B16" s="85"/>
      <c r="C16" s="111"/>
      <c r="E16" s="115" t="s">
        <v>1633</v>
      </c>
      <c r="F16" s="82"/>
      <c r="G16" s="82" t="s">
        <v>1635</v>
      </c>
      <c r="H16" s="96"/>
      <c r="I16" s="96"/>
      <c r="J16" s="96"/>
      <c r="K16" s="118">
        <v>100</v>
      </c>
      <c r="L16" s="118"/>
      <c r="M16" s="118"/>
      <c r="N16" s="118"/>
      <c r="O16" s="232">
        <v>42035</v>
      </c>
      <c r="P16" s="232"/>
      <c r="Q16" s="232"/>
      <c r="R16" s="106"/>
      <c r="U16" s="52"/>
    </row>
    <row r="17" spans="1:21" ht="15" x14ac:dyDescent="0.2">
      <c r="A17" s="99"/>
      <c r="B17" s="85"/>
      <c r="C17" s="111"/>
      <c r="E17" s="115" t="s">
        <v>1610</v>
      </c>
      <c r="F17" s="82"/>
      <c r="G17" s="82" t="s">
        <v>485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6"/>
      <c r="U17" s="52"/>
    </row>
    <row r="18" spans="1:21" ht="15" x14ac:dyDescent="0.2">
      <c r="A18" s="99"/>
      <c r="B18" s="85"/>
      <c r="C18" s="111"/>
      <c r="E18" s="115" t="s">
        <v>1611</v>
      </c>
      <c r="F18" s="82"/>
      <c r="G18" s="82" t="s">
        <v>485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6"/>
      <c r="U18" s="52"/>
    </row>
    <row r="19" spans="1:21" ht="15" x14ac:dyDescent="0.2">
      <c r="A19" s="99"/>
      <c r="B19" s="85"/>
      <c r="C19" s="111"/>
      <c r="E19" s="115" t="s">
        <v>1634</v>
      </c>
      <c r="F19" s="82"/>
      <c r="G19" s="82" t="s">
        <v>1640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06"/>
      <c r="U19" s="52"/>
    </row>
    <row r="20" spans="1:21" ht="15" x14ac:dyDescent="0.2">
      <c r="A20" s="99"/>
      <c r="B20" s="85"/>
      <c r="C20" s="111"/>
      <c r="E20" s="115" t="s">
        <v>1614</v>
      </c>
      <c r="F20" s="82"/>
      <c r="G20" s="82" t="s">
        <v>1640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6"/>
      <c r="U20" s="52"/>
    </row>
    <row r="21" spans="1:21" ht="15" x14ac:dyDescent="0.2">
      <c r="A21" s="99"/>
      <c r="B21" s="85"/>
      <c r="C21" s="111"/>
      <c r="D21" s="96"/>
      <c r="E21" s="96"/>
      <c r="F21" s="82"/>
      <c r="G21" s="82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06"/>
      <c r="U21" s="52"/>
    </row>
    <row r="22" spans="1:21" ht="15.75" thickBot="1" x14ac:dyDescent="0.25">
      <c r="A22" s="101"/>
      <c r="B22" s="10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  <c r="U22" s="52"/>
    </row>
    <row r="23" spans="1:21" x14ac:dyDescent="0.2">
      <c r="U23" s="52"/>
    </row>
    <row r="24" spans="1:21" ht="12.75" thickBot="1" x14ac:dyDescent="0.25"/>
    <row r="25" spans="1:21" x14ac:dyDescent="0.2">
      <c r="C25" s="203" t="s">
        <v>1050</v>
      </c>
      <c r="D25" s="204"/>
      <c r="E25" s="204"/>
      <c r="F25" s="204"/>
      <c r="G25" s="204"/>
      <c r="H25" s="205"/>
    </row>
    <row r="26" spans="1:21" ht="12.75" thickBot="1" x14ac:dyDescent="0.25">
      <c r="C26" s="206"/>
      <c r="D26" s="207"/>
      <c r="E26" s="207"/>
      <c r="F26" s="207"/>
      <c r="G26" s="207"/>
      <c r="H26" s="208"/>
    </row>
    <row r="27" spans="1:21" x14ac:dyDescent="0.2">
      <c r="C27" s="209" t="s">
        <v>35</v>
      </c>
      <c r="D27" s="210"/>
      <c r="E27" s="210"/>
      <c r="F27" s="210"/>
      <c r="G27" s="210"/>
      <c r="H27" s="211"/>
    </row>
    <row r="28" spans="1:21" x14ac:dyDescent="0.2">
      <c r="C28" s="209"/>
      <c r="D28" s="210"/>
      <c r="E28" s="210"/>
      <c r="F28" s="210"/>
      <c r="G28" s="210"/>
      <c r="H28" s="211"/>
    </row>
    <row r="29" spans="1:21" x14ac:dyDescent="0.2">
      <c r="C29" s="212"/>
      <c r="D29" s="213"/>
      <c r="E29" s="213"/>
      <c r="F29" s="213"/>
      <c r="G29" s="213"/>
      <c r="H29" s="214"/>
    </row>
    <row r="30" spans="1:21" x14ac:dyDescent="0.2">
      <c r="C30" s="209" t="s">
        <v>1048</v>
      </c>
      <c r="D30" s="210"/>
      <c r="E30" s="210"/>
      <c r="F30" s="210"/>
      <c r="G30" s="210"/>
      <c r="H30" s="211"/>
    </row>
    <row r="31" spans="1:21" ht="12.75" thickBot="1" x14ac:dyDescent="0.25">
      <c r="C31" s="215"/>
      <c r="D31" s="216"/>
      <c r="E31" s="216"/>
      <c r="F31" s="216"/>
      <c r="G31" s="216"/>
      <c r="H31" s="217"/>
    </row>
  </sheetData>
  <sheetProtection password="DB57" sheet="1" formatCells="0" formatColumns="0" formatRows="0" insertColumns="0" insertRows="0" insertHyperlinks="0" deleteColumns="0" deleteRows="0" sort="0" autoFilter="0" pivotTables="0"/>
  <protectedRanges>
    <protectedRange password="E793" sqref="C5:D5 C8:D9 A5:B22 C6:C7 E5:R9 E16:E20 C10:C21 G15 D10:E15 F10:G14 F16:G21 H10:R21 D21:E21 C22:R22" name="Proveedor"/>
  </protectedRanges>
  <mergeCells count="26">
    <mergeCell ref="J12:L12"/>
    <mergeCell ref="M13:P13"/>
    <mergeCell ref="F13:G13"/>
    <mergeCell ref="C11:E11"/>
    <mergeCell ref="F11:G11"/>
    <mergeCell ref="C12:E12"/>
    <mergeCell ref="H12:I12"/>
    <mergeCell ref="A5:R5"/>
    <mergeCell ref="M6:Q6"/>
    <mergeCell ref="C6:E6"/>
    <mergeCell ref="F6:L6"/>
    <mergeCell ref="C7:E7"/>
    <mergeCell ref="F7:L7"/>
    <mergeCell ref="M7:Q7"/>
    <mergeCell ref="C9:E9"/>
    <mergeCell ref="H9:I9"/>
    <mergeCell ref="J9:L9"/>
    <mergeCell ref="C10:E10"/>
    <mergeCell ref="H10:I10"/>
    <mergeCell ref="J10:L10"/>
    <mergeCell ref="C31:H31"/>
    <mergeCell ref="O16:Q16"/>
    <mergeCell ref="C25:H26"/>
    <mergeCell ref="C27:H28"/>
    <mergeCell ref="C29:H29"/>
    <mergeCell ref="C30:H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0" sqref="F20"/>
    </sheetView>
  </sheetViews>
  <sheetFormatPr baseColWidth="10" defaultRowHeight="12" x14ac:dyDescent="0.2"/>
  <sheetData>
    <row r="1" spans="1:6" ht="21" thickBot="1" x14ac:dyDescent="0.25">
      <c r="A1" s="221" t="s">
        <v>29</v>
      </c>
      <c r="B1" s="222"/>
      <c r="C1" s="222"/>
      <c r="D1" s="222"/>
      <c r="E1" s="222"/>
      <c r="F1" s="222"/>
    </row>
    <row r="3" spans="1:6" ht="15" x14ac:dyDescent="0.2">
      <c r="A3" s="218" t="s">
        <v>275</v>
      </c>
      <c r="B3" s="219"/>
      <c r="C3" s="220"/>
      <c r="D3" s="226" t="s">
        <v>496</v>
      </c>
      <c r="E3" s="229"/>
      <c r="F3" s="227"/>
    </row>
    <row r="5" spans="1:6" ht="15" x14ac:dyDescent="0.2">
      <c r="A5" s="218" t="s">
        <v>32</v>
      </c>
      <c r="B5" s="219"/>
      <c r="C5" s="220"/>
      <c r="D5" s="226" t="s">
        <v>35</v>
      </c>
      <c r="E5" s="227"/>
    </row>
    <row r="7" spans="1:6" ht="15" x14ac:dyDescent="0.2">
      <c r="A7" s="218" t="s">
        <v>211</v>
      </c>
      <c r="B7" s="219"/>
      <c r="C7" s="220"/>
      <c r="D7" s="226" t="s">
        <v>506</v>
      </c>
      <c r="E7" s="229"/>
      <c r="F7" s="227"/>
    </row>
    <row r="9" spans="1:6" ht="12.75" x14ac:dyDescent="0.2">
      <c r="A9" s="218" t="s">
        <v>38</v>
      </c>
      <c r="B9" s="219"/>
      <c r="C9" s="220"/>
      <c r="D9" s="224" t="s">
        <v>1645</v>
      </c>
      <c r="E9" s="228"/>
      <c r="F9" s="225"/>
    </row>
    <row r="11" spans="1:6" x14ac:dyDescent="0.2">
      <c r="A11" s="265" t="s">
        <v>511</v>
      </c>
      <c r="B11" s="266"/>
      <c r="C11" s="266"/>
      <c r="D11" s="266"/>
      <c r="E11" s="266"/>
      <c r="F11" s="267"/>
    </row>
    <row r="12" spans="1:6" x14ac:dyDescent="0.2">
      <c r="A12" s="268"/>
      <c r="B12" s="269"/>
      <c r="C12" s="269"/>
      <c r="D12" s="269"/>
      <c r="E12" s="269"/>
      <c r="F12" s="270"/>
    </row>
    <row r="15" spans="1:6" ht="12.75" thickBot="1" x14ac:dyDescent="0.25"/>
    <row r="16" spans="1:6" x14ac:dyDescent="0.2">
      <c r="B16" s="203" t="s">
        <v>1051</v>
      </c>
      <c r="C16" s="204"/>
      <c r="D16" s="204"/>
      <c r="E16" s="205"/>
    </row>
    <row r="17" spans="2:5" ht="12.75" thickBot="1" x14ac:dyDescent="0.25">
      <c r="B17" s="206"/>
      <c r="C17" s="207"/>
      <c r="D17" s="207"/>
      <c r="E17" s="208"/>
    </row>
    <row r="18" spans="2:5" x14ac:dyDescent="0.2">
      <c r="B18" s="262" t="s">
        <v>35</v>
      </c>
      <c r="C18" s="263"/>
      <c r="D18" s="263"/>
      <c r="E18" s="264"/>
    </row>
    <row r="19" spans="2:5" x14ac:dyDescent="0.2">
      <c r="B19" s="209"/>
      <c r="C19" s="210"/>
      <c r="D19" s="210"/>
      <c r="E19" s="211"/>
    </row>
    <row r="20" spans="2:5" x14ac:dyDescent="0.2">
      <c r="B20" s="212"/>
      <c r="C20" s="213"/>
      <c r="D20" s="213"/>
      <c r="E20" s="214"/>
    </row>
    <row r="21" spans="2:5" x14ac:dyDescent="0.2">
      <c r="B21" s="256" t="s">
        <v>1048</v>
      </c>
      <c r="C21" s="257"/>
      <c r="D21" s="257"/>
      <c r="E21" s="258"/>
    </row>
    <row r="22" spans="2:5" ht="12.75" thickBot="1" x14ac:dyDescent="0.25">
      <c r="B22" s="259"/>
      <c r="C22" s="260"/>
      <c r="D22" s="260"/>
      <c r="E22" s="261"/>
    </row>
  </sheetData>
  <sheetProtection password="DB57" sheet="1" formatCells="0" formatColumns="0" formatRows="0" insertColumns="0" insertRows="0" insertHyperlinks="0" deleteColumns="0" deleteRows="0" sort="0" autoFilter="0" pivotTables="0"/>
  <protectedRanges>
    <protectedRange password="DB57" sqref="A7:F7 A1:F1 A9:F9 A3:E3 A5:F5 A11:F11" name="Cuentas a pagar"/>
  </protectedRanges>
  <mergeCells count="14">
    <mergeCell ref="B21:E22"/>
    <mergeCell ref="A1:F1"/>
    <mergeCell ref="A3:C3"/>
    <mergeCell ref="D3:F3"/>
    <mergeCell ref="A5:C5"/>
    <mergeCell ref="D5:E5"/>
    <mergeCell ref="A7:C7"/>
    <mergeCell ref="D7:F7"/>
    <mergeCell ref="B16:E17"/>
    <mergeCell ref="B18:E19"/>
    <mergeCell ref="B20:E20"/>
    <mergeCell ref="A9:C9"/>
    <mergeCell ref="D9:F9"/>
    <mergeCell ref="A11:F12"/>
  </mergeCells>
  <dataValidations count="1">
    <dataValidation type="list" allowBlank="1" showInputMessage="1" showErrorMessage="1" sqref="D5:E5">
      <formula1>tratamiento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Datos!$N$3:$N$14</xm:f>
          </x14:formula1>
          <xm:sqref>D7:F7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pane ySplit="1" topLeftCell="A61" activePane="bottomLeft" state="frozen"/>
      <selection pane="bottomLeft" activeCell="B19" sqref="B19"/>
    </sheetView>
  </sheetViews>
  <sheetFormatPr baseColWidth="10" defaultRowHeight="12" x14ac:dyDescent="0.2"/>
  <cols>
    <col min="1" max="1" width="6.5703125" customWidth="1"/>
    <col min="2" max="2" width="47" bestFit="1" customWidth="1"/>
  </cols>
  <sheetData>
    <row r="1" spans="1:2" ht="12.75" thickBot="1" x14ac:dyDescent="0.25">
      <c r="A1" s="121" t="s">
        <v>1646</v>
      </c>
      <c r="B1" s="121" t="s">
        <v>1647</v>
      </c>
    </row>
    <row r="2" spans="1:2" x14ac:dyDescent="0.2">
      <c r="A2" s="122">
        <v>11101</v>
      </c>
      <c r="B2" s="122" t="str">
        <f>+VLOOKUP(A2,[1]BASE!$D:$E,2,)</f>
        <v xml:space="preserve">Celulas Aftosa                                    </v>
      </c>
    </row>
    <row r="3" spans="1:2" x14ac:dyDescent="0.2">
      <c r="A3" s="10">
        <v>11102</v>
      </c>
      <c r="B3" s="10" t="str">
        <f>+VLOOKUP(A3,[1]BASE!$D:$E,2,)</f>
        <v xml:space="preserve">Virus Aftosa                                      </v>
      </c>
    </row>
    <row r="4" spans="1:2" x14ac:dyDescent="0.2">
      <c r="A4" s="10">
        <v>11110</v>
      </c>
      <c r="B4" s="10" t="str">
        <f>+VLOOKUP(A4,[1]BASE!$D:$E,2,)</f>
        <v xml:space="preserve">Virologia                                         </v>
      </c>
    </row>
    <row r="5" spans="1:2" x14ac:dyDescent="0.2">
      <c r="A5" s="10">
        <v>11111</v>
      </c>
      <c r="B5" s="10" t="str">
        <f>+VLOOKUP(A5,[1]BASE!$D:$E,2,)</f>
        <v xml:space="preserve">Bacterias                                         </v>
      </c>
    </row>
    <row r="6" spans="1:2" x14ac:dyDescent="0.2">
      <c r="A6" s="10">
        <v>11112</v>
      </c>
      <c r="B6" s="10" t="str">
        <f>+VLOOKUP(A6,[1]BASE!$D:$E,2,)</f>
        <v xml:space="preserve">BACTERIAS- VIBA                                   </v>
      </c>
    </row>
    <row r="7" spans="1:2" x14ac:dyDescent="0.2">
      <c r="A7" s="10">
        <v>11113</v>
      </c>
      <c r="B7" s="10" t="str">
        <f>+VLOOKUP(A7,[1]BASE!$D:$E,2,)</f>
        <v xml:space="preserve">Medios de Cultivo VIBA                            </v>
      </c>
    </row>
    <row r="8" spans="1:2" x14ac:dyDescent="0.2">
      <c r="A8" s="10">
        <v>11120</v>
      </c>
      <c r="B8" s="10" t="str">
        <f>+VLOOKUP(A8,[1]BASE!$D:$E,2,)</f>
        <v xml:space="preserve">Virologia II                                      </v>
      </c>
    </row>
    <row r="9" spans="1:2" x14ac:dyDescent="0.2">
      <c r="A9" s="10">
        <v>11150</v>
      </c>
      <c r="B9" s="10" t="str">
        <f>+VLOOKUP(A9,[1]BASE!$D:$E,2,)</f>
        <v xml:space="preserve">Envasado Garin                                    </v>
      </c>
    </row>
    <row r="10" spans="1:2" x14ac:dyDescent="0.2">
      <c r="A10" s="10">
        <v>11151</v>
      </c>
      <c r="B10" s="10" t="str">
        <f>+VLOOKUP(A10,[1]BASE!$D:$E,2,)</f>
        <v xml:space="preserve">Formulación                                       </v>
      </c>
    </row>
    <row r="11" spans="1:2" x14ac:dyDescent="0.2">
      <c r="A11" s="10">
        <v>11152</v>
      </c>
      <c r="B11" s="10" t="str">
        <f>+VLOOKUP(A11,[1]BASE!$D:$E,2,)</f>
        <v xml:space="preserve">Medios de Cultivos                                </v>
      </c>
    </row>
    <row r="12" spans="1:2" x14ac:dyDescent="0.2">
      <c r="A12" s="10">
        <v>11153</v>
      </c>
      <c r="B12" s="10" t="str">
        <f>+VLOOKUP(A12,[1]BASE!$D:$E,2,)</f>
        <v xml:space="preserve">Sueros                                            </v>
      </c>
    </row>
    <row r="13" spans="1:2" x14ac:dyDescent="0.2">
      <c r="A13" s="10">
        <v>11201</v>
      </c>
      <c r="B13" s="10" t="str">
        <f>+VLOOKUP(A13,[1]BASE!$D:$E,2,)</f>
        <v xml:space="preserve">Control de Calidad - Garin                        </v>
      </c>
    </row>
    <row r="14" spans="1:2" x14ac:dyDescent="0.2">
      <c r="A14" s="10">
        <v>11202</v>
      </c>
      <c r="B14" s="10" t="str">
        <f>+VLOOKUP(A14,[1]BASE!$D:$E,2,)</f>
        <v xml:space="preserve">Aseg. de la Calidad - Garin                       </v>
      </c>
    </row>
    <row r="15" spans="1:2" x14ac:dyDescent="0.2">
      <c r="A15" s="10">
        <v>11203</v>
      </c>
      <c r="B15" s="10" t="str">
        <f>+VLOOKUP(A15,[1]BASE!$D:$E,2,)</f>
        <v xml:space="preserve">Servicios Científicos de Tecnolog. y Manuf.       </v>
      </c>
    </row>
    <row r="16" spans="1:2" x14ac:dyDescent="0.2">
      <c r="A16" s="10">
        <v>11205</v>
      </c>
      <c r="B16" s="10" t="str">
        <f>+VLOOKUP(A16,[1]BASE!$D:$E,2,)</f>
        <v xml:space="preserve">Seguridad e Higiene - Garin                       </v>
      </c>
    </row>
    <row r="17" spans="1:2" x14ac:dyDescent="0.2">
      <c r="A17" s="10">
        <v>11206</v>
      </c>
      <c r="B17" s="10" t="str">
        <f>+VLOOKUP(A17,[1]BASE!$D:$E,2,)</f>
        <v xml:space="preserve">Mantenimiento - Garin                             </v>
      </c>
    </row>
    <row r="18" spans="1:2" x14ac:dyDescent="0.2">
      <c r="A18" s="10">
        <v>11207</v>
      </c>
      <c r="B18" s="10" t="str">
        <f>+VLOOKUP(A18,[1]BASE!$D:$E,2,)</f>
        <v xml:space="preserve">Intendencia - Garin                               </v>
      </c>
    </row>
    <row r="19" spans="1:2" x14ac:dyDescent="0.2">
      <c r="A19" s="10">
        <v>11208</v>
      </c>
      <c r="B19" s="10" t="str">
        <f>+VLOOKUP(A19,[1]BASE!$D:$E,2,)</f>
        <v xml:space="preserve">Dirección de Operaciones Garín                    </v>
      </c>
    </row>
    <row r="20" spans="1:2" x14ac:dyDescent="0.2">
      <c r="A20" s="10">
        <v>11209</v>
      </c>
      <c r="B20" s="10" t="str">
        <f>+VLOOKUP(A20,[1]BASE!$D:$E,2,)</f>
        <v xml:space="preserve">Depósito de Materia Prima Garin                   </v>
      </c>
    </row>
    <row r="21" spans="1:2" x14ac:dyDescent="0.2">
      <c r="A21" s="10">
        <v>11210</v>
      </c>
      <c r="B21" s="10" t="str">
        <f>+VLOOKUP(A21,[1]BASE!$D:$E,2,)</f>
        <v xml:space="preserve">Planeamiento de la Produccion                     </v>
      </c>
    </row>
    <row r="22" spans="1:2" x14ac:dyDescent="0.2">
      <c r="A22" s="10">
        <v>11211</v>
      </c>
      <c r="B22" s="10" t="str">
        <f>+VLOOKUP(A22,[1]BASE!$D:$E,2,)</f>
        <v xml:space="preserve">Servicios de Planta                               </v>
      </c>
    </row>
    <row r="23" spans="1:2" x14ac:dyDescent="0.2">
      <c r="A23" s="10">
        <v>11212</v>
      </c>
      <c r="B23" s="10" t="str">
        <f>+VLOOKUP(A23,[1]BASE!$D:$E,2,)</f>
        <v xml:space="preserve">Control a la Calidad ABA                          </v>
      </c>
    </row>
    <row r="24" spans="1:2" x14ac:dyDescent="0.2">
      <c r="A24" s="10">
        <v>11213</v>
      </c>
      <c r="B24" s="10" t="str">
        <f>+VLOOKUP(A24,[1]BASE!$D:$E,2,)</f>
        <v xml:space="preserve">Serv.a Planta VIBA                                </v>
      </c>
    </row>
    <row r="25" spans="1:2" x14ac:dyDescent="0.2">
      <c r="A25" s="10">
        <v>11214</v>
      </c>
      <c r="B25" s="10" t="str">
        <f>+VLOOKUP(A25,[1]BASE!$D:$E,2,)</f>
        <v xml:space="preserve">Control de Calidad VIBA                           </v>
      </c>
    </row>
    <row r="26" spans="1:2" x14ac:dyDescent="0.2">
      <c r="A26" s="10">
        <v>11216</v>
      </c>
      <c r="B26" s="10" t="str">
        <f>+VLOOKUP(A26,[1]BASE!$D:$E,2,)</f>
        <v xml:space="preserve">Compliance                                        </v>
      </c>
    </row>
    <row r="27" spans="1:2" x14ac:dyDescent="0.2">
      <c r="A27" s="10">
        <v>11301</v>
      </c>
      <c r="B27" s="10" t="str">
        <f>+VLOOKUP(A27,[1]BASE!$D:$E,2,)</f>
        <v xml:space="preserve">Desarrollo Biologicos                             </v>
      </c>
    </row>
    <row r="28" spans="1:2" x14ac:dyDescent="0.2">
      <c r="A28" s="10">
        <v>11302</v>
      </c>
      <c r="B28" s="10" t="str">
        <f>+VLOOKUP(A28,[1]BASE!$D:$E,2,)</f>
        <v xml:space="preserve">Desarrollo Aftosa                                 </v>
      </c>
    </row>
    <row r="29" spans="1:2" x14ac:dyDescent="0.2">
      <c r="A29" s="10">
        <v>11304</v>
      </c>
      <c r="B29" s="10" t="str">
        <f>+VLOOKUP(A29,[1]BASE!$D:$E,2,)</f>
        <v xml:space="preserve">Pruebas de Aftosa (Perdida Directa)               </v>
      </c>
    </row>
    <row r="30" spans="1:2" x14ac:dyDescent="0.2">
      <c r="A30" s="10">
        <v>11305</v>
      </c>
      <c r="B30" s="10" t="str">
        <f>+VLOOKUP(A30,[1]BASE!$D:$E,2,)</f>
        <v xml:space="preserve">Unidad de Ensayo                                  </v>
      </c>
    </row>
    <row r="31" spans="1:2" x14ac:dyDescent="0.2">
      <c r="A31" s="10">
        <v>11307</v>
      </c>
      <c r="B31" s="10" t="str">
        <f>+VLOOKUP(A31,[1]BASE!$D:$E,2,)</f>
        <v xml:space="preserve">Ensayos Clinicos                                  </v>
      </c>
    </row>
    <row r="32" spans="1:2" x14ac:dyDescent="0.2">
      <c r="A32" s="10">
        <v>11308</v>
      </c>
      <c r="B32" s="10" t="str">
        <f>+VLOOKUP(A32,[1]BASE!$D:$E,2,)</f>
        <v xml:space="preserve">Desarrollo de Empaque                                </v>
      </c>
    </row>
    <row r="33" spans="1:2" x14ac:dyDescent="0.2">
      <c r="A33" s="10">
        <v>12101</v>
      </c>
      <c r="B33" s="10" t="str">
        <f>+VLOOKUP(A33,[1]BASE!$D:$E,2,)</f>
        <v xml:space="preserve">Farmacos - M.G                                    </v>
      </c>
    </row>
    <row r="34" spans="1:2" x14ac:dyDescent="0.2">
      <c r="A34" s="10">
        <v>12102</v>
      </c>
      <c r="B34" s="10" t="str">
        <f>+VLOOKUP(A34,[1]BASE!$D:$E,2,)</f>
        <v xml:space="preserve">Antibióticos M.G                                  </v>
      </c>
    </row>
    <row r="35" spans="1:2" x14ac:dyDescent="0.2">
      <c r="A35" s="10">
        <v>12130</v>
      </c>
      <c r="B35" s="10" t="str">
        <f>+VLOOKUP(A35,[1]BASE!$D:$E,2,)</f>
        <v xml:space="preserve">Hormonales MG                                     </v>
      </c>
    </row>
    <row r="36" spans="1:2" x14ac:dyDescent="0.2">
      <c r="A36" s="10">
        <v>12140</v>
      </c>
      <c r="B36" s="10" t="str">
        <f>+VLOOKUP(A36,[1]BASE!$D:$E,2,)</f>
        <v xml:space="preserve">Ectoparasiticidas                                 </v>
      </c>
    </row>
    <row r="37" spans="1:2" x14ac:dyDescent="0.2">
      <c r="A37" s="10">
        <v>12150</v>
      </c>
      <c r="B37" s="10" t="str">
        <f>+VLOOKUP(A37,[1]BASE!$D:$E,2,)</f>
        <v xml:space="preserve">Envasado Monte Grande                             </v>
      </c>
    </row>
    <row r="38" spans="1:2" x14ac:dyDescent="0.2">
      <c r="A38" s="10">
        <v>12160</v>
      </c>
      <c r="B38" s="10" t="str">
        <f>+VLOOKUP(A38,[1]BASE!$D:$E,2,)</f>
        <v>Acondicionamiento MG</v>
      </c>
    </row>
    <row r="39" spans="1:2" x14ac:dyDescent="0.2">
      <c r="A39" s="10">
        <v>12170</v>
      </c>
      <c r="B39" s="10" t="str">
        <f>+VLOOKUP(A39,[1]BASE!$D:$E,2,)</f>
        <v>Lavadero MG</v>
      </c>
    </row>
    <row r="40" spans="1:2" x14ac:dyDescent="0.2">
      <c r="A40" s="10">
        <v>12180</v>
      </c>
      <c r="B40" s="10" t="str">
        <f>+VLOOKUP(A40,[1]BASE!$D:$E,2,)</f>
        <v>Antisepticos y Desinfectantes BIOX</v>
      </c>
    </row>
    <row r="41" spans="1:2" x14ac:dyDescent="0.2">
      <c r="A41" s="10">
        <v>12201</v>
      </c>
      <c r="B41" s="10" t="str">
        <f>+VLOOKUP(A41,[1]BASE!$D:$E,2,)</f>
        <v xml:space="preserve">Control de Calidad - M.G                          </v>
      </c>
    </row>
    <row r="42" spans="1:2" x14ac:dyDescent="0.2">
      <c r="A42" s="10">
        <v>12202</v>
      </c>
      <c r="B42" s="10" t="str">
        <f>+VLOOKUP(A42,[1]BASE!$D:$E,2,)</f>
        <v xml:space="preserve">Aseguramiento de la Calidad . M.G                 </v>
      </c>
    </row>
    <row r="43" spans="1:2" x14ac:dyDescent="0.2">
      <c r="A43" s="10">
        <v>12205</v>
      </c>
      <c r="B43" s="10" t="str">
        <f>+VLOOKUP(A43,[1]BASE!$D:$E,2,)</f>
        <v xml:space="preserve">Seguridad e Higiene - M.G                         </v>
      </c>
    </row>
    <row r="44" spans="1:2" x14ac:dyDescent="0.2">
      <c r="A44" s="10">
        <v>12206</v>
      </c>
      <c r="B44" s="10" t="str">
        <f>+VLOOKUP(A44,[1]BASE!$D:$E,2,)</f>
        <v xml:space="preserve">Mantenimiento - M.G                               </v>
      </c>
    </row>
    <row r="45" spans="1:2" x14ac:dyDescent="0.2">
      <c r="A45" s="10">
        <v>12207</v>
      </c>
      <c r="B45" s="10" t="str">
        <f>+VLOOKUP(A45,[1]BASE!$D:$E,2,)</f>
        <v xml:space="preserve">Intendencia - Monte Grande                        </v>
      </c>
    </row>
    <row r="46" spans="1:2" x14ac:dyDescent="0.2">
      <c r="A46" s="10">
        <v>12209</v>
      </c>
      <c r="B46" s="10" t="str">
        <f>+VLOOKUP(A46,[1]BASE!$D:$E,2,)</f>
        <v xml:space="preserve">Deposito de Materias Primas MG                    </v>
      </c>
    </row>
    <row r="47" spans="1:2" x14ac:dyDescent="0.2">
      <c r="A47" s="10">
        <v>12212</v>
      </c>
      <c r="B47" s="10" t="str">
        <f>+VLOOKUP(A47,[1]BASE!$D:$E,2,)</f>
        <v xml:space="preserve">Servicio de Planta MG                             </v>
      </c>
    </row>
    <row r="48" spans="1:2" x14ac:dyDescent="0.2">
      <c r="A48" s="10">
        <v>12301</v>
      </c>
      <c r="B48" s="10" t="str">
        <f>+VLOOKUP(A48,[1]BASE!$D:$E,2,)</f>
        <v xml:space="preserve">Desarrollo Farma                                  </v>
      </c>
    </row>
    <row r="49" spans="1:2" x14ac:dyDescent="0.2">
      <c r="A49" s="10">
        <v>14301</v>
      </c>
      <c r="B49" s="10" t="str">
        <f>+VLOOKUP(A49,[1]BASE!$D:$E,2,)</f>
        <v xml:space="preserve">Regulatorios y Direccion Tecnica                  </v>
      </c>
    </row>
    <row r="50" spans="1:2" x14ac:dyDescent="0.2">
      <c r="A50" s="10">
        <v>21101</v>
      </c>
      <c r="B50" s="10" t="str">
        <f>+VLOOKUP(A50,[1]BASE!$D:$E,2,)</f>
        <v xml:space="preserve">Ventas                                            </v>
      </c>
    </row>
    <row r="51" spans="1:2" x14ac:dyDescent="0.2">
      <c r="A51" s="10">
        <v>21102</v>
      </c>
      <c r="B51" s="10" t="str">
        <f>+VLOOKUP(A51,[1]BASE!$D:$E,2,)</f>
        <v xml:space="preserve">Administracion de Ventas                          </v>
      </c>
    </row>
    <row r="52" spans="1:2" x14ac:dyDescent="0.2">
      <c r="A52" s="10">
        <v>21104</v>
      </c>
      <c r="B52" s="10" t="str">
        <f>+VLOOKUP(A52,[1]BASE!$D:$E,2,)</f>
        <v xml:space="preserve">Servicio Tecnico                                  </v>
      </c>
    </row>
    <row r="53" spans="1:2" x14ac:dyDescent="0.2">
      <c r="A53" s="10">
        <v>21201</v>
      </c>
      <c r="B53" s="10" t="str">
        <f>+VLOOKUP(A53,[1]BASE!$D:$E,2,)</f>
        <v xml:space="preserve">Administracion de Exportaciones                   </v>
      </c>
    </row>
    <row r="54" spans="1:2" x14ac:dyDescent="0.2">
      <c r="A54" s="10">
        <v>21202</v>
      </c>
      <c r="B54" s="10" t="str">
        <f>+VLOOKUP(A54,[1]BASE!$D:$E,2,)</f>
        <v xml:space="preserve">Cono Sur                                          </v>
      </c>
    </row>
    <row r="55" spans="1:2" x14ac:dyDescent="0.2">
      <c r="A55" s="10">
        <v>21203</v>
      </c>
      <c r="B55" s="10" t="str">
        <f>+VLOOKUP(A55,[1]BASE!$D:$E,2,)</f>
        <v xml:space="preserve">Uruguay                                           </v>
      </c>
    </row>
    <row r="56" spans="1:2" x14ac:dyDescent="0.2">
      <c r="A56" s="10">
        <v>21204</v>
      </c>
      <c r="B56" s="10" t="str">
        <f>+VLOOKUP(A56,[1]BASE!$D:$E,2,)</f>
        <v xml:space="preserve">Brasil                                            </v>
      </c>
    </row>
    <row r="57" spans="1:2" x14ac:dyDescent="0.2">
      <c r="A57" s="10">
        <v>21205</v>
      </c>
      <c r="B57" s="10" t="str">
        <f>+VLOOKUP(A57,[1]BASE!$D:$E,2,)</f>
        <v xml:space="preserve">Bolivia                                           </v>
      </c>
    </row>
    <row r="58" spans="1:2" x14ac:dyDescent="0.2">
      <c r="A58" s="10">
        <v>21206</v>
      </c>
      <c r="B58" s="10" t="str">
        <f>+VLOOKUP(A58,[1]BASE!$D:$E,2,)</f>
        <v xml:space="preserve">Paraguay                                          </v>
      </c>
    </row>
    <row r="59" spans="1:2" x14ac:dyDescent="0.2">
      <c r="A59" s="10">
        <v>21207</v>
      </c>
      <c r="B59" s="10" t="str">
        <f>+VLOOKUP(A59,[1]BASE!$D:$E,2,)</f>
        <v xml:space="preserve">Perú                                              </v>
      </c>
    </row>
    <row r="60" spans="1:2" x14ac:dyDescent="0.2">
      <c r="A60" s="10">
        <v>21209</v>
      </c>
      <c r="B60" s="10" t="str">
        <f>+VLOOKUP(A60,[1]BASE!$D:$E,2,)</f>
        <v xml:space="preserve">VENEZUELA                                         </v>
      </c>
    </row>
    <row r="61" spans="1:2" x14ac:dyDescent="0.2">
      <c r="A61" s="10">
        <v>21210</v>
      </c>
      <c r="B61" s="10" t="str">
        <f>+VLOOKUP(A61,[1]BASE!$D:$E,2,)</f>
        <v xml:space="preserve">MEXICO                                            </v>
      </c>
    </row>
    <row r="62" spans="1:2" x14ac:dyDescent="0.2">
      <c r="A62" s="10">
        <v>21211</v>
      </c>
      <c r="B62" s="10" t="str">
        <f>+VLOOKUP(A62,[1]BASE!$D:$E,2,)</f>
        <v xml:space="preserve">CENTROAMERICA                                     </v>
      </c>
    </row>
    <row r="63" spans="1:2" x14ac:dyDescent="0.2">
      <c r="A63" s="10">
        <v>21212</v>
      </c>
      <c r="B63" s="10" t="str">
        <f>+VLOOKUP(A63,[1]BASE!$D:$E,2,)</f>
        <v xml:space="preserve">CHILE                                             </v>
      </c>
    </row>
    <row r="64" spans="1:2" x14ac:dyDescent="0.2">
      <c r="A64" s="10">
        <v>21213</v>
      </c>
      <c r="B64" s="10" t="str">
        <f>+VLOOKUP(A64,[1]BASE!$D:$E,2,)</f>
        <v xml:space="preserve">ECUADOR                                           </v>
      </c>
    </row>
    <row r="65" spans="1:2" x14ac:dyDescent="0.2">
      <c r="A65" s="10">
        <v>21214</v>
      </c>
      <c r="B65" s="10" t="str">
        <f>+VLOOKUP(A65,[1]BASE!$D:$E,2,)</f>
        <v xml:space="preserve">COLOMBIA                                          </v>
      </c>
    </row>
    <row r="66" spans="1:2" x14ac:dyDescent="0.2">
      <c r="A66" s="10">
        <v>21215</v>
      </c>
      <c r="B66" s="10" t="str">
        <f>+VLOOKUP(A66,[1]BASE!$D:$E,2,)</f>
        <v xml:space="preserve">OTRAS REGIONES                                    </v>
      </c>
    </row>
    <row r="67" spans="1:2" x14ac:dyDescent="0.2">
      <c r="A67" s="10">
        <v>21216</v>
      </c>
      <c r="B67" s="10" t="str">
        <f>+VLOOKUP(A67,[1]BASE!$D:$E,2,)</f>
        <v>China</v>
      </c>
    </row>
    <row r="68" spans="1:2" x14ac:dyDescent="0.2">
      <c r="A68" s="10">
        <v>21301</v>
      </c>
      <c r="B68" s="10" t="str">
        <f>+VLOOKUP(A68,[1]BASE!$D:$E,2,)</f>
        <v xml:space="preserve">MKT - OPERATIVO                                   </v>
      </c>
    </row>
    <row r="69" spans="1:2" x14ac:dyDescent="0.2">
      <c r="A69" s="10">
        <v>21307</v>
      </c>
      <c r="B69" s="10" t="str">
        <f>+VLOOKUP(A69,[1]BASE!$D:$E,2,)</f>
        <v xml:space="preserve">MKT - MIXING                                      </v>
      </c>
    </row>
    <row r="70" spans="1:2" x14ac:dyDescent="0.2">
      <c r="A70" s="10">
        <v>21311</v>
      </c>
      <c r="B70" s="10" t="str">
        <f>+VLOOKUP(A70,[1]BASE!$D:$E,2,)</f>
        <v xml:space="preserve">MKT - Biogenesis Bago                             </v>
      </c>
    </row>
    <row r="71" spans="1:2" x14ac:dyDescent="0.2">
      <c r="A71" s="10">
        <v>23101</v>
      </c>
      <c r="B71" s="10" t="str">
        <f>+VLOOKUP(A71,[1]BASE!$D:$E,2,)</f>
        <v xml:space="preserve">Expedicion Garin                                  </v>
      </c>
    </row>
    <row r="72" spans="1:2" x14ac:dyDescent="0.2">
      <c r="A72" s="10">
        <v>23201</v>
      </c>
      <c r="B72" s="10" t="str">
        <f>+VLOOKUP(A72,[1]BASE!$D:$E,2,)</f>
        <v xml:space="preserve">Expedicion Monte Grande                           </v>
      </c>
    </row>
    <row r="73" spans="1:2" x14ac:dyDescent="0.2">
      <c r="A73" s="10">
        <v>23301</v>
      </c>
      <c r="B73" s="10" t="str">
        <f>+VLOOKUP(A73,[1]BASE!$D:$E,2,)</f>
        <v>Innovacion y Marketing Estrategico</v>
      </c>
    </row>
    <row r="74" spans="1:2" x14ac:dyDescent="0.2">
      <c r="A74" s="10">
        <v>23302</v>
      </c>
      <c r="B74" s="10" t="str">
        <f>+VLOOKUP(A74,[1]BASE!$D:$E,2,)</f>
        <v xml:space="preserve">Desarrollo de Negocios  </v>
      </c>
    </row>
    <row r="75" spans="1:2" x14ac:dyDescent="0.2">
      <c r="A75" s="10">
        <v>23400</v>
      </c>
      <c r="B75" s="10" t="str">
        <f>+VLOOKUP(A75,[1]BASE!$D:$E,2,)</f>
        <v xml:space="preserve">Desarrollo de Negocios en el Exterior             </v>
      </c>
    </row>
    <row r="76" spans="1:2" x14ac:dyDescent="0.2">
      <c r="A76" s="10">
        <v>23500</v>
      </c>
      <c r="B76" s="10" t="str">
        <f>+VLOOKUP(A76,[1]BASE!$D:$E,2,)</f>
        <v xml:space="preserve">Regionalizacion de Imagen   </v>
      </c>
    </row>
    <row r="77" spans="1:2" x14ac:dyDescent="0.2">
      <c r="A77" s="10">
        <v>31003</v>
      </c>
      <c r="B77" s="10" t="str">
        <f>+VLOOKUP(A77,[1]BASE!$D:$E,2,)</f>
        <v xml:space="preserve">Compras Corporativas                              </v>
      </c>
    </row>
    <row r="78" spans="1:2" x14ac:dyDescent="0.2">
      <c r="A78" s="10">
        <v>31004</v>
      </c>
      <c r="B78" s="10" t="str">
        <f>+VLOOKUP(A78,[1]BASE!$D:$E,2,)</f>
        <v xml:space="preserve">Administracion                                    </v>
      </c>
    </row>
    <row r="79" spans="1:2" x14ac:dyDescent="0.2">
      <c r="A79" s="10">
        <v>31005</v>
      </c>
      <c r="B79" s="10" t="str">
        <f>+VLOOKUP(A79,[1]BASE!$D:$E,2,)</f>
        <v>Tesorería y Créditos Y Cobranzas</v>
      </c>
    </row>
    <row r="80" spans="1:2" x14ac:dyDescent="0.2">
      <c r="A80" s="10">
        <v>32001</v>
      </c>
      <c r="B80" s="10" t="str">
        <f>+VLOOKUP(A80,[1]BASE!$D:$E,2,)</f>
        <v xml:space="preserve">Financiero                                        </v>
      </c>
    </row>
    <row r="81" spans="1:2" x14ac:dyDescent="0.2">
      <c r="A81" s="10">
        <v>32002</v>
      </c>
      <c r="B81" s="10" t="str">
        <f>+VLOOKUP(A81,[1]BASE!$D:$E,2,)</f>
        <v xml:space="preserve">Varios                                            </v>
      </c>
    </row>
    <row r="82" spans="1:2" x14ac:dyDescent="0.2">
      <c r="A82" s="10">
        <v>40001</v>
      </c>
      <c r="B82" s="10" t="str">
        <f>+VLOOKUP(A82,[1]BASE!$D:$E,2,)</f>
        <v xml:space="preserve">Direccion General                                 </v>
      </c>
    </row>
    <row r="83" spans="1:2" x14ac:dyDescent="0.2">
      <c r="A83" s="10">
        <v>40003</v>
      </c>
      <c r="B83" s="10" t="str">
        <f>+VLOOKUP(A83,[1]BASE!$D:$E,2,)</f>
        <v xml:space="preserve">Tecnologia Informatica                            </v>
      </c>
    </row>
    <row r="84" spans="1:2" x14ac:dyDescent="0.2">
      <c r="A84" s="10">
        <v>40005</v>
      </c>
      <c r="B84" s="10" t="str">
        <f>+VLOOKUP(A84,[1]BASE!$D:$E,2,)</f>
        <v xml:space="preserve">Recursos Humanos                                  </v>
      </c>
    </row>
    <row r="85" spans="1:2" x14ac:dyDescent="0.2">
      <c r="A85" s="10">
        <v>40006</v>
      </c>
      <c r="B85" s="10" t="str">
        <f>+VLOOKUP(A85,[1]BASE!$D:$E,2,)</f>
        <v xml:space="preserve">Intendencia Gral. Garin                           </v>
      </c>
    </row>
    <row r="86" spans="1:2" x14ac:dyDescent="0.2">
      <c r="A86" s="10">
        <v>40007</v>
      </c>
      <c r="B86" s="10" t="str">
        <f>+VLOOKUP(A86,[1]BASE!$D:$E,2,)</f>
        <v>Auditoria</v>
      </c>
    </row>
    <row r="87" spans="1:2" x14ac:dyDescent="0.2">
      <c r="A87" s="10">
        <v>40008</v>
      </c>
      <c r="B87" s="10" t="str">
        <f>+VLOOKUP(A87,[1]BASE!$D:$E,2,)</f>
        <v xml:space="preserve">Intendencia Gral. Monte Grande                    </v>
      </c>
    </row>
    <row r="88" spans="1:2" x14ac:dyDescent="0.2">
      <c r="A88" s="10">
        <v>40009</v>
      </c>
      <c r="B88" s="10" t="str">
        <f>+VLOOKUP(A88,[1]BASE!$D:$E,2,)</f>
        <v>MKT Cono Sur, LAN &amp;RRII</v>
      </c>
    </row>
    <row r="89" spans="1:2" x14ac:dyDescent="0.2">
      <c r="A89" s="10">
        <v>40100</v>
      </c>
      <c r="B89" s="10" t="str">
        <f>+VLOOKUP(A89,[1]BASE!$D:$E,2,)</f>
        <v xml:space="preserve">PROYECTO INFLUENZA-CONSORCIO                      </v>
      </c>
    </row>
    <row r="90" spans="1:2" x14ac:dyDescent="0.2">
      <c r="A90" s="10">
        <v>40101</v>
      </c>
      <c r="B90" s="10" t="str">
        <f>+VLOOKUP(A90,[1]BASE!$D:$E,2,)</f>
        <v xml:space="preserve">PROYECTO INFLUENZA-PLANTA                         </v>
      </c>
    </row>
  </sheetData>
  <conditionalFormatting sqref="B2:B90">
    <cfRule type="containsErrors" dxfId="0" priority="2">
      <formula>ISERROR(B2)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21</vt:i4>
      </vt:variant>
    </vt:vector>
  </HeadingPairs>
  <TitlesOfParts>
    <vt:vector size="30" baseType="lpstr">
      <vt:lpstr>General Proveedor Local</vt:lpstr>
      <vt:lpstr>Informacion para Proveedores</vt:lpstr>
      <vt:lpstr>Datos</vt:lpstr>
      <vt:lpstr>Imputaciones</vt:lpstr>
      <vt:lpstr>Dto. Compras</vt:lpstr>
      <vt:lpstr>Imputacion</vt:lpstr>
      <vt:lpstr>Dto. Imp</vt:lpstr>
      <vt:lpstr>Dto. CAP</vt:lpstr>
      <vt:lpstr>CC</vt:lpstr>
      <vt:lpstr>BaseImp</vt:lpstr>
      <vt:lpstr>Clasedeimpuesto</vt:lpstr>
      <vt:lpstr>conceptodebusqueda</vt:lpstr>
      <vt:lpstr>condiciondepago</vt:lpstr>
      <vt:lpstr>ctaasociada</vt:lpstr>
      <vt:lpstr>cuentaasociada</vt:lpstr>
      <vt:lpstr>cuentaasociadas</vt:lpstr>
      <vt:lpstr>empresa</vt:lpstr>
      <vt:lpstr>grupodecompras</vt:lpstr>
      <vt:lpstr>grupodecuenta</vt:lpstr>
      <vt:lpstr>grupodetesoreria</vt:lpstr>
      <vt:lpstr>indretencion</vt:lpstr>
      <vt:lpstr>monedadepedido</vt:lpstr>
      <vt:lpstr>s</vt:lpstr>
      <vt:lpstr>Sociedad</vt:lpstr>
      <vt:lpstr>tiponif</vt:lpstr>
      <vt:lpstr>tpretencion</vt:lpstr>
      <vt:lpstr>tratamiento</vt:lpstr>
      <vt:lpstr>vacia</vt:lpstr>
      <vt:lpstr>viasdepago</vt:lpstr>
      <vt:lpstr>w</vt:lpstr>
    </vt:vector>
  </TitlesOfParts>
  <Company>BIOGENESIS-BAGO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Velasco</dc:creator>
  <cp:lastModifiedBy>Maria de los Angeles De San Segundo</cp:lastModifiedBy>
  <cp:lastPrinted>2014-12-11T12:31:58Z</cp:lastPrinted>
  <dcterms:created xsi:type="dcterms:W3CDTF">2012-05-29T19:44:09Z</dcterms:created>
  <dcterms:modified xsi:type="dcterms:W3CDTF">2016-04-18T12:58:22Z</dcterms:modified>
</cp:coreProperties>
</file>